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'CBS'!$A$1:$H$59</definedName>
    <definedName name="_xlnm.Print_Area" localSheetId="4">'CCF'!$A$1:$G$62</definedName>
    <definedName name="_xlnm.Print_Area" localSheetId="1">'CIS'!$A$1:$L$57</definedName>
    <definedName name="_xlnm.Print_Area" localSheetId="3">'Equity'!$A$1:$K$46</definedName>
    <definedName name="_xlnm.Print_Area" localSheetId="5">'Notes'!$A$1:$M$305</definedName>
    <definedName name="_xlnm.Print_Titles" localSheetId="5">'Notes'!$1:$5</definedName>
    <definedName name="Z_EC2F5745_AD53_4030_BB37_77EBAACA5B76_.wvu.PrintArea" localSheetId="2" hidden="1">'CBS'!$A$1:$H$59</definedName>
    <definedName name="Z_EC2F5745_AD53_4030_BB37_77EBAACA5B76_.wvu.PrintArea" localSheetId="4" hidden="1">'CCF'!$A$1:$G$64</definedName>
    <definedName name="Z_EC2F5745_AD53_4030_BB37_77EBAACA5B76_.wvu.PrintArea" localSheetId="1" hidden="1">'CIS'!$A$1:$L$61</definedName>
    <definedName name="Z_EC2F5745_AD53_4030_BB37_77EBAACA5B76_.wvu.PrintArea" localSheetId="3" hidden="1">'Equity'!$A$1:$K$69</definedName>
    <definedName name="Z_EC2F5745_AD53_4030_BB37_77EBAACA5B76_.wvu.PrintArea" localSheetId="5" hidden="1">'Notes'!$A$1:$M$345</definedName>
    <definedName name="Z_EC2F5745_AD53_4030_BB37_77EBAACA5B76_.wvu.PrintTitles" localSheetId="5" hidden="1">'Notes'!$1:$5</definedName>
  </definedNames>
  <calcPr fullCalcOnLoad="1"/>
</workbook>
</file>

<file path=xl/sharedStrings.xml><?xml version="1.0" encoding="utf-8"?>
<sst xmlns="http://schemas.openxmlformats.org/spreadsheetml/2006/main" count="404" uniqueCount="292">
  <si>
    <t>Inventories</t>
  </si>
  <si>
    <t>Company No. : 647125-P</t>
  </si>
  <si>
    <t>MMS Ventures Berhad</t>
  </si>
  <si>
    <t>(Incorporated in Malaysia)</t>
  </si>
  <si>
    <t>(The  figures  have  not  been  audited)</t>
  </si>
  <si>
    <t>RM</t>
  </si>
  <si>
    <t>Sundry creditors and accruals</t>
  </si>
  <si>
    <t>Trade debtors</t>
  </si>
  <si>
    <t>Cost of sales</t>
  </si>
  <si>
    <t>Trade creditors</t>
  </si>
  <si>
    <t>Other operating income</t>
  </si>
  <si>
    <t>Revenue</t>
  </si>
  <si>
    <t>Cash flows from operating activities</t>
  </si>
  <si>
    <t>Adjustments for:-</t>
  </si>
  <si>
    <t>Depreciation of property, plant and equipment</t>
  </si>
  <si>
    <t>Fixed deposits interest</t>
  </si>
  <si>
    <t>Adjustments for working capital changes :-</t>
  </si>
  <si>
    <t>Sundry debtors, deposits and prepayments</t>
  </si>
  <si>
    <t>Fixed deposits interest received</t>
  </si>
  <si>
    <t>Cash flows from investing activities</t>
  </si>
  <si>
    <t>Purchase of property, plant and equipment</t>
  </si>
  <si>
    <t>Share</t>
  </si>
  <si>
    <t>Capital</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</si>
  <si>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</si>
  <si>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</si>
  <si>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</si>
  <si>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</si>
  <si>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</si>
  <si>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</si>
  <si>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</si>
  <si>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</si>
  <si>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</si>
  <si>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</si>
  <si>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</si>
  <si>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</si>
  <si>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</si>
  <si>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</si>
  <si>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</si>
  <si>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</si>
  <si>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</si>
  <si>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</si>
  <si>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</si>
  <si>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</si>
  <si>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</si>
  <si>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</si>
  <si>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</si>
  <si>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</si>
  <si>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</si>
  <si>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</si>
  <si>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</si>
  <si>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</si>
  <si>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</si>
  <si>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</si>
  <si>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</si>
  <si>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</si>
  <si>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</si>
  <si>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</si>
  <si>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</si>
  <si>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</si>
  <si>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Note</t>
  </si>
  <si>
    <t xml:space="preserve"> </t>
  </si>
  <si>
    <t>MMS  VENTURES  BERHAD</t>
  </si>
  <si>
    <t>(Incorporated  in  Malaysia)</t>
  </si>
  <si>
    <t>a)</t>
  </si>
  <si>
    <t>b)</t>
  </si>
  <si>
    <t>The  Group does not have any convertible securities and accordingly diluted EPS is not applicable.</t>
  </si>
  <si>
    <t>CONDENSED  CONSOLIDATED  STATEMENT  OF  CHANGES  IN  EQUITY</t>
  </si>
  <si>
    <t>Cash and cash equivalents at the beginning of the year</t>
  </si>
  <si>
    <t>Cash and cash equivalents at the end of the year</t>
  </si>
  <si>
    <t xml:space="preserve">Share </t>
  </si>
  <si>
    <t>Premium</t>
  </si>
  <si>
    <t>B12</t>
  </si>
  <si>
    <t>Individual quarter</t>
  </si>
  <si>
    <t>Weighted average number of ordinary shares in issue</t>
  </si>
  <si>
    <t>B13</t>
  </si>
  <si>
    <t>Dividends proposed or declared</t>
  </si>
  <si>
    <t>As at</t>
  </si>
  <si>
    <t>(Audited)</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</si>
  <si>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</si>
  <si>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</si>
  <si>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</si>
  <si>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</si>
  <si>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</si>
  <si>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</si>
  <si>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</si>
  <si>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</si>
  <si>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</si>
  <si>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</si>
  <si>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</si>
  <si>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</si>
  <si>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 xml:space="preserve">  Trade creditors</t>
  </si>
  <si>
    <t xml:space="preserve">  Sundry creditors and accruals</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</si>
  <si>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</si>
  <si>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</si>
  <si>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</si>
  <si>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</si>
  <si>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</si>
  <si>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</si>
  <si>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</si>
  <si>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</si>
  <si>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</si>
  <si>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</si>
  <si>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Individual Quarter</t>
  </si>
  <si>
    <t>Cumulative Quarter</t>
  </si>
  <si>
    <t>Administrative expenses</t>
  </si>
  <si>
    <t>Interest expense</t>
  </si>
  <si>
    <t>Tax expense</t>
  </si>
  <si>
    <t>Attributable to:</t>
  </si>
  <si>
    <t>Shareholders of the Company</t>
  </si>
  <si>
    <t>Earnings per share</t>
  </si>
  <si>
    <t>Diluted earnings per share (sen)</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</si>
  <si>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</si>
  <si>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</si>
  <si>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</si>
  <si>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</si>
  <si>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</si>
  <si>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</si>
  <si>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</si>
  <si>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</si>
  <si>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</si>
  <si>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</si>
  <si>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</si>
  <si>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</si>
  <si>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</si>
  <si>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 xml:space="preserve">Unquoted investments and properties </t>
  </si>
  <si>
    <t>Quoted investments</t>
  </si>
  <si>
    <t>Status of corporate proposal announced</t>
  </si>
  <si>
    <t>B14</t>
  </si>
  <si>
    <t>Authorisation for issue</t>
  </si>
  <si>
    <t>NA</t>
  </si>
  <si>
    <t xml:space="preserve">  Tax refundable</t>
  </si>
  <si>
    <t>Cash flows from financing activities</t>
  </si>
  <si>
    <t>Net cash used in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</si>
  <si>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</si>
  <si>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</si>
  <si>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</si>
  <si>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</si>
  <si>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</si>
  <si>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</si>
  <si>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</si>
  <si>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</si>
  <si>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</si>
  <si>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</si>
  <si>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</si>
  <si>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</si>
  <si>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</si>
  <si>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</si>
  <si>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</si>
  <si>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</si>
  <si>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</si>
  <si>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</si>
  <si>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t>B15</t>
  </si>
  <si>
    <t>Reconciliation of effective tax expense :</t>
  </si>
  <si>
    <t>Distributable</t>
  </si>
  <si>
    <t>Quarterly Report on Consolidated Results</t>
  </si>
  <si>
    <r>
      <t xml:space="preserve">Net assets per share (RM)  </t>
    </r>
    <r>
      <rPr>
        <b/>
        <vertAlign val="superscript"/>
        <sz val="10"/>
        <rFont val="Times New Roman"/>
        <family val="1"/>
      </rPr>
      <t>@</t>
    </r>
  </si>
  <si>
    <t>@  based on the number of ordinary shares of 163,000,000 shares</t>
  </si>
  <si>
    <t>Non-distributable</t>
  </si>
  <si>
    <t>NOTES TO THE INTERIM FINANCIAL STATEMENTS</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</si>
  <si>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</si>
  <si>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</si>
  <si>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There were no dividends paid during the current quarter under review.</t>
  </si>
  <si>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</si>
  <si>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</si>
  <si>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</si>
  <si>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</si>
  <si>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</si>
  <si>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</si>
  <si>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</si>
  <si>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</si>
  <si>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Wiring charges</t>
  </si>
  <si>
    <t>- Unique Visoft Engineering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</si>
  <si>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</si>
  <si>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</si>
  <si>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</si>
  <si>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There were no borrowings and debt securities outstanding or issued for the current quarter under review.</t>
  </si>
  <si>
    <t>No dividend was proposed or declared by the Company during the current quarter under review.</t>
  </si>
  <si>
    <t>Basic EPS is calculated by dividing the net profit after tax and minority interests for the period by number of ordinary shares in issue during the period.</t>
  </si>
  <si>
    <t>Net cash used in investing activities</t>
  </si>
  <si>
    <t>There were no issuance, cancellations, repurchases, resale and repayment of debt and equity securities, share buy-back, share cancellation, shares held as treasury shares and resale of treasury shares for the current quarter under review.</t>
  </si>
  <si>
    <t>A14</t>
  </si>
  <si>
    <t>Period-to-date</t>
  </si>
  <si>
    <t>Europe</t>
  </si>
  <si>
    <t>Breakdown of tax charge and explanation of variance between the effective and statutory tax rate for the current quarter and the financial period-to-date</t>
  </si>
  <si>
    <t>Other operating expenses</t>
  </si>
  <si>
    <t>Losses not available for set-off</t>
  </si>
  <si>
    <t>Under/(Over) provision in prior year</t>
  </si>
  <si>
    <t xml:space="preserve">Taxation at Malaysian statutory tax rate of     </t>
  </si>
  <si>
    <t xml:space="preserve">Unrecognised deferred tax assets </t>
  </si>
  <si>
    <t>PART B - ACE Listing Requirements (Additional information pursuant to Chapter 9, Appendix 9B of the ACE Market Listing Requirements)</t>
  </si>
  <si>
    <t>Not applicable as the Group did not announce or disclose in any public document any revenue or profit estimate, forecast, projection or internal targets.</t>
  </si>
  <si>
    <t xml:space="preserve">There is no corporate proposal announced but not completed as at the date of this report. </t>
  </si>
  <si>
    <t xml:space="preserve"> -   </t>
  </si>
  <si>
    <t>There were no off balance sheet financial instruments as at the date of this report.</t>
  </si>
  <si>
    <t xml:space="preserve">The Group's interim operations are not affected by seasonal or cyclical factors during the current quarter under review. </t>
  </si>
  <si>
    <t>There are no material litigations pending as at the date of this report.</t>
  </si>
  <si>
    <t xml:space="preserve">Rental income received </t>
  </si>
  <si>
    <t>At 1 January 2010</t>
  </si>
  <si>
    <t>Net profit for the period</t>
  </si>
  <si>
    <t xml:space="preserve">Loss on disposal of plant and equipment </t>
  </si>
  <si>
    <t xml:space="preserve">Proceeds from disposal of plant and equipment </t>
  </si>
  <si>
    <t>Non-deductible expenses</t>
  </si>
  <si>
    <t>Gross profit</t>
  </si>
  <si>
    <t>Profit/(Loss) before taxation</t>
  </si>
  <si>
    <t>Retained Profits/</t>
  </si>
  <si>
    <r>
      <t>The interim financial report is unaudited and has been prepared in accordance with FRS 134</t>
    </r>
    <r>
      <rPr>
        <sz val="11"/>
        <rFont val="Times New Roman"/>
        <family val="1"/>
      </rPr>
      <t>, Interim Financial Reporting, and Paragraph 9.22 of the Listing Requirements of Bursa Malaysia Securities Berhad for the ACE Market.</t>
    </r>
  </si>
  <si>
    <t>The adoption of the above did not have any significant effects on the interim financial statements upon their initial application.</t>
  </si>
  <si>
    <t xml:space="preserve">25% </t>
  </si>
  <si>
    <t>Net profit/(loss) for the period</t>
  </si>
  <si>
    <t>31.3.11</t>
  </si>
  <si>
    <t>31.12.10</t>
  </si>
  <si>
    <t xml:space="preserve">CONDENSED  CONSOLIDATED  STATEMENT OF COMPREHENSIVE INCOME  </t>
  </si>
  <si>
    <t>At 1 January 2011</t>
  </si>
  <si>
    <t xml:space="preserve">The condensed consolidated statement of changes in equity should be read in conjunction with the audited financial statements for the year ended 31 December 2010 and the accompanying explanatory notes attached to this interim financial statements. </t>
  </si>
  <si>
    <t xml:space="preserve">The condensed consolidated statement of comprehensive income should be read in conjunction with the audited financial statements for the year ended 31 December 2010 and the accompanying explanatory notes attached to this interim financial statements. </t>
  </si>
  <si>
    <t xml:space="preserve">The condensed consolidated statement of financial position should be read in conjunction with the audited financial statements for the year ended 31 December 2010 and the accompanying explanatory notes attached to this interim financial statements. </t>
  </si>
  <si>
    <t>CONDENSED CONSOLIDATED  STATEMENT OF CASH FLOWS</t>
  </si>
  <si>
    <t xml:space="preserve">The condensed consolidated statement of cash flows should be read in conjunction with the audited financial statements for the year ended 31 December 2010 and the accompanying explanatory notes attached to this interim financial statements. </t>
  </si>
  <si>
    <t xml:space="preserve">The interim financial report should be read in conjunction with the audited financial statements for the year ended 31 December 2010.  </t>
  </si>
  <si>
    <t>The accounting policies and methods of computation adopted by the Company and its subsidiaries ("Group") in this interim financial statements are consistent with those adopted for the annual audited financial statements for the year ended 31 December 2010 except for the following new and revised Malaysian Financial Reporting Standards (FRSs), amendments and other interpretations:</t>
  </si>
  <si>
    <t xml:space="preserve">Amendments to FRS 7     Financial Instruments: Disclosures and FRS 1 First time Adoption of Financial Reporting Standards </t>
  </si>
  <si>
    <t>FRS 127 (revised)            Consolidated and Separate Financial Statements (revised)</t>
  </si>
  <si>
    <t>FRS 3 (revised)                Business Combinations</t>
  </si>
  <si>
    <t>The following amendments are part of the MASB's improvement projects:</t>
  </si>
  <si>
    <t>FRS 138                         Intangible Assets</t>
  </si>
  <si>
    <t>FRS 3                             Business Combinations</t>
  </si>
  <si>
    <t>FRS 7                             Financial Instruments: Disclosures</t>
  </si>
  <si>
    <t xml:space="preserve">FRS 101                         Presentation of Financial Statements </t>
  </si>
  <si>
    <t>FRS 121                         The Effects of Changes in Foreign Exchange Rates</t>
  </si>
  <si>
    <t>FRS 132                         Financial Instruments: Presentation</t>
  </si>
  <si>
    <t xml:space="preserve">FRS 134                         Financial Reporting: Recognition and Measurement </t>
  </si>
  <si>
    <t>FRS 139                         Financial Instruments: Recognition and Measurement</t>
  </si>
  <si>
    <t>Amendments to FRS 132  Financial Instruments: Presentation on Classification of Right Issues</t>
  </si>
  <si>
    <t>The auditors’ report  on the financial statements for the financial year ended 31 December 2010 was not qualified.</t>
  </si>
  <si>
    <t xml:space="preserve">As the Group's revenue was primarily attributed to the manufacture of automated systems and machinery segment with only insignificant amount contributed by the software development segment, segmental information based on operating segments was not prepared. </t>
  </si>
  <si>
    <t xml:space="preserve">Information about geographical areas </t>
  </si>
  <si>
    <t>- Accutek Engineering (Pg) Sdn Bhd</t>
  </si>
  <si>
    <t>B16</t>
  </si>
  <si>
    <t>Realised and Unrealised Losses Disclosure</t>
  </si>
  <si>
    <t>Total accumulated losses of the Company and its subsidiaries</t>
  </si>
  <si>
    <t>Less: Consolidated adjustments</t>
  </si>
  <si>
    <t xml:space="preserve">Total Group accumulated losses as per consolidated financial statements </t>
  </si>
  <si>
    <t xml:space="preserve">  Accumulated losses</t>
  </si>
  <si>
    <t>The Group will however continue to actively pursue business opportunities while concentrating on its Research and Development activities so as to enhance its existing products and develop new strategic products.</t>
  </si>
  <si>
    <t>For The Second Quarter Ended 30 June 2011</t>
  </si>
  <si>
    <t>FOR  THE  SECOND QUARTER  ENDED  30  JUNE 2011</t>
  </si>
  <si>
    <t xml:space="preserve">6 months ended </t>
  </si>
  <si>
    <t>30.6.11</t>
  </si>
  <si>
    <t>30.6.10</t>
  </si>
  <si>
    <t>CONDENSED CONSOLIDATED  STATEMENT OF FINANCIAL POSITION AS  AT  30  JUNE  2011</t>
  </si>
  <si>
    <t>At 30 June 2010</t>
  </si>
  <si>
    <t>At 30 June 2011</t>
  </si>
  <si>
    <t>FOR  THE  SECOND QUARTER  ENDED  30 JUNE 2011</t>
  </si>
  <si>
    <t xml:space="preserve">               6 months ended 30 June</t>
  </si>
  <si>
    <t>Plant and equipment written off</t>
  </si>
  <si>
    <t>Profit before taxation</t>
  </si>
  <si>
    <t>Operating profit before working capital changes</t>
  </si>
  <si>
    <t>Cash generated from / (used in) operations</t>
  </si>
  <si>
    <t>Net cash generated from / (used in) operating activities</t>
  </si>
  <si>
    <t>Net increase / (decrease) in cash and cash equivalents</t>
  </si>
  <si>
    <t>6 months ended 30 June 2011</t>
  </si>
  <si>
    <t>6 months ended 30 June 2010</t>
  </si>
  <si>
    <t>3 months ended 30 June 2011</t>
  </si>
  <si>
    <t>3 months ended 30 June 2010</t>
  </si>
  <si>
    <t>There were no contingent liabilities or contingent assets as at 30 June 2011 and up to the date of this report.</t>
  </si>
  <si>
    <t>Revenue for the current quarter of RM6.981 million was 97% higher than that recorded in the preceding quarter of RM3.549 million mainly attributed to the increase in sales order secured by the Group primarily from the LED sector.</t>
  </si>
  <si>
    <t xml:space="preserve">Improvement in other operating expenses was due to foreign exchange gain arising from the effect of translating sales denominated in the US Dollar during the quarter. </t>
  </si>
  <si>
    <t xml:space="preserve">The Board of Directors foresees the remaining quarters in the current year to be challenging in view of the weakening exchange rate of the US Dollar coupled with the uncertainties in the current global economic condition. </t>
  </si>
  <si>
    <t>The interim financial statements were authorised for issue by the Board of Directors in accordance with a resolution of the Directors on 18 August 2011.                                         .</t>
  </si>
  <si>
    <t>Tax exempt income</t>
  </si>
  <si>
    <t>No tax provision on business profit was made by the Group due to the availability of unutilised business losses.</t>
  </si>
  <si>
    <t>Australia</t>
  </si>
  <si>
    <t>Profit from operations</t>
  </si>
  <si>
    <t xml:space="preserve">Profit for the period </t>
  </si>
  <si>
    <t xml:space="preserve">Net profit for the period </t>
  </si>
  <si>
    <t>Basic earnings per share (sen)</t>
  </si>
  <si>
    <t>FOR  THE  SECOND QUARTER  ENDED  30  JUNE   2011</t>
  </si>
  <si>
    <t xml:space="preserve">(Accumulated Losses) </t>
  </si>
  <si>
    <t>Income tax paid</t>
  </si>
  <si>
    <t>Segment reporting  (Cont'd)</t>
  </si>
  <si>
    <t xml:space="preserve">Approved and contracted for </t>
  </si>
  <si>
    <t>Motor vehicles</t>
  </si>
  <si>
    <t>The Group's capital commitment is as follows:</t>
  </si>
  <si>
    <t xml:space="preserve">The decrease in administrative expenses was mainly attributed to the various cost-control measures adopted by the Management during the quarter. </t>
  </si>
  <si>
    <t>Profit before tax</t>
  </si>
  <si>
    <t>Net profit after tax and minority interests (RM)</t>
  </si>
  <si>
    <t>Basic earnings per share / EPS (sen)</t>
  </si>
  <si>
    <t xml:space="preserve">3 months ended </t>
  </si>
  <si>
    <t xml:space="preserve">For the quarter ended 30 June 2011,  the Group recorded a revenue of RM6.981 million and a profit before taxation of RM436,995.   The Group's revenue increased by 40% from RM4.983 million in the corresponding quarter of the preceding year 2010.  The increase in revenue was primarily contributed by the orders for machines following the ramp-up in the LED sector. Gross profit recorded by the Group was in tandem with the sales secured during the current quarter.  </t>
  </si>
  <si>
    <t>The accumulated losses as at 30 June 2011 and 31 December 2010 is analysed as follows:</t>
  </si>
  <si>
    <t>- Realised losses</t>
  </si>
  <si>
    <t>- Unrealised (gain) / loss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</si>
</sst>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2">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sz val="11"/>
      <color indexed="10"/>
      <name val="Times New Roman"/>
      <family val="1"/>
    </font>
    <font>
      <sz val="11"/>
      <name val="Arial"/>
      <family val="0"/>
    </font>
    <font>
      <b/>
      <i/>
      <sz val="11"/>
      <name val="Times New Roman"/>
      <family val="1"/>
    </font>
    <font>
      <b/>
      <sz val="11"/>
      <name val="Arial"/>
      <family val="0"/>
    </font>
    <font>
      <u val="single"/>
      <sz val="11"/>
      <name val="Times New Roman"/>
      <family val="1"/>
    </font>
    <font>
      <b/>
      <vertAlign val="superscript"/>
      <sz val="10"/>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right style="thin"/>
      <top>
        <color indexed="63"/>
      </top>
      <bottom style="thin"/>
    </border>
    <border>
      <left>
        <color indexed="63"/>
      </left>
      <right>
        <color indexed="63"/>
      </right>
      <top>
        <color indexed="63"/>
      </top>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364">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7" xfId="0" applyNumberFormat="1" applyFont="1" applyBorder="1" applyAlignment="1">
      <alignment horizontal="center"/>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3" fontId="11" fillId="0" borderId="0" xfId="0" applyNumberFormat="1" applyFont="1" applyAlignment="1">
      <alignment horizontal="centerContinuous"/>
    </xf>
    <xf numFmtId="3" fontId="11" fillId="0" borderId="7"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8"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9" xfId="0" applyNumberFormat="1" applyFont="1" applyFill="1" applyBorder="1" applyAlignment="1">
      <alignment/>
    </xf>
    <xf numFmtId="0" fontId="1" fillId="2" borderId="0" xfId="0" applyFont="1" applyFill="1" applyAlignment="1">
      <alignment horizontal="justify" vertical="top" wrapText="1"/>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0" xfId="0" applyNumberFormat="1" applyFont="1" applyFill="1" applyAlignment="1">
      <alignment/>
    </xf>
    <xf numFmtId="39" fontId="6" fillId="0" borderId="10" xfId="0" applyNumberFormat="1" applyFont="1" applyFill="1" applyBorder="1" applyAlignment="1">
      <alignment/>
    </xf>
    <xf numFmtId="0" fontId="0" fillId="2" borderId="0" xfId="0" applyFont="1" applyFill="1" applyAlignment="1">
      <alignment/>
    </xf>
    <xf numFmtId="37" fontId="1" fillId="2" borderId="11" xfId="0" applyNumberFormat="1" applyFont="1" applyFill="1" applyBorder="1" applyAlignment="1">
      <alignment horizontal="righ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171"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2" xfId="16" applyNumberFormat="1" applyFont="1" applyFill="1" applyBorder="1" applyAlignment="1">
      <alignment/>
    </xf>
    <xf numFmtId="195" fontId="1" fillId="2" borderId="12" xfId="16" applyNumberFormat="1" applyFont="1" applyFill="1" applyBorder="1" applyAlignment="1">
      <alignment horizontal="right"/>
    </xf>
    <xf numFmtId="37" fontId="1" fillId="2" borderId="12" xfId="0" applyNumberFormat="1" applyFont="1" applyFill="1" applyBorder="1" applyAlignment="1">
      <alignment horizontal="righ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9" xfId="16" applyNumberFormat="1" applyFont="1" applyFill="1" applyBorder="1" applyAlignment="1">
      <alignment horizontal="center"/>
    </xf>
    <xf numFmtId="195" fontId="6" fillId="2" borderId="1" xfId="16" applyNumberFormat="1" applyFont="1" applyFill="1" applyBorder="1" applyAlignment="1">
      <alignment/>
    </xf>
    <xf numFmtId="195" fontId="6" fillId="2" borderId="9" xfId="16" applyNumberFormat="1" applyFont="1" applyFill="1" applyBorder="1" applyAlignment="1">
      <alignment/>
    </xf>
    <xf numFmtId="39" fontId="6" fillId="0" borderId="10"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0" xfId="0" applyNumberFormat="1" applyFont="1" applyFill="1" applyBorder="1" applyAlignment="1">
      <alignment horizontal="right"/>
    </xf>
    <xf numFmtId="39" fontId="1" fillId="2" borderId="0" xfId="0" applyNumberFormat="1" applyFont="1" applyFill="1" applyAlignment="1">
      <alignment horizontal="right"/>
    </xf>
    <xf numFmtId="0" fontId="1" fillId="2" borderId="0" xfId="0" applyFont="1" applyFill="1" applyAlignment="1">
      <alignment horizontal="justify"/>
    </xf>
    <xf numFmtId="0" fontId="1" fillId="0" borderId="9" xfId="0" applyFont="1" applyFill="1" applyBorder="1" applyAlignment="1">
      <alignment horizontal="right"/>
    </xf>
    <xf numFmtId="195" fontId="1" fillId="0" borderId="9"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195" fontId="1" fillId="0" borderId="0" xfId="16" applyNumberFormat="1" applyFont="1" applyFill="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6" fillId="2" borderId="13" xfId="16" applyNumberFormat="1" applyFont="1" applyFill="1" applyBorder="1" applyAlignment="1">
      <alignment/>
    </xf>
    <xf numFmtId="195" fontId="6" fillId="2" borderId="14" xfId="16" applyNumberFormat="1" applyFont="1" applyFill="1" applyBorder="1" applyAlignment="1">
      <alignment/>
    </xf>
    <xf numFmtId="195" fontId="6" fillId="2" borderId="11" xfId="16" applyNumberFormat="1" applyFont="1" applyFill="1" applyBorder="1" applyAlignment="1">
      <alignment/>
    </xf>
    <xf numFmtId="195" fontId="8" fillId="2" borderId="0" xfId="16" applyNumberFormat="1" applyFont="1" applyFill="1" applyAlignment="1">
      <alignment horizontal="right"/>
    </xf>
    <xf numFmtId="37" fontId="7" fillId="0" borderId="0" xfId="22" applyNumberFormat="1" applyFont="1" applyFill="1" applyAlignment="1">
      <alignment horizontal="left"/>
      <protection/>
    </xf>
    <xf numFmtId="195" fontId="1" fillId="0" borderId="9"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15" fillId="0" borderId="0" xfId="23" applyFont="1" applyFill="1" applyAlignment="1">
      <alignment horizontal="justify" vertical="top" wrapText="1"/>
      <protection/>
    </xf>
    <xf numFmtId="0" fontId="15" fillId="0" borderId="0" xfId="25" applyFont="1" applyFill="1" applyAlignment="1">
      <alignment/>
      <protection/>
    </xf>
    <xf numFmtId="0" fontId="9" fillId="0" borderId="0" xfId="0" applyFont="1" applyFill="1" applyAlignment="1">
      <alignment horizontal="justify"/>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9" fillId="0" borderId="0" xfId="0" applyFont="1" applyFill="1" applyBorder="1" applyAlignment="1">
      <alignment/>
    </xf>
    <xf numFmtId="0" fontId="15" fillId="0" borderId="0" xfId="0" applyFont="1" applyFill="1" applyBorder="1" applyAlignment="1">
      <alignment horizontal="right" wrapText="1"/>
    </xf>
    <xf numFmtId="0" fontId="17"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18" fillId="0" borderId="0" xfId="0" applyFont="1" applyFill="1" applyBorder="1" applyAlignment="1">
      <alignment horizontal="center"/>
    </xf>
    <xf numFmtId="0" fontId="15" fillId="0" borderId="0" xfId="0" applyFont="1" applyFill="1" applyBorder="1" applyAlignment="1">
      <alignment/>
    </xf>
    <xf numFmtId="0" fontId="18"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5"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vertical="top"/>
      <protection/>
    </xf>
    <xf numFmtId="0" fontId="17"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18" fillId="0" borderId="1" xfId="0" applyFont="1" applyFill="1" applyBorder="1" applyAlignment="1">
      <alignment horizontal="center"/>
    </xf>
    <xf numFmtId="37" fontId="1" fillId="0" borderId="14" xfId="0" applyNumberFormat="1" applyFont="1" applyFill="1" applyBorder="1" applyAlignment="1">
      <alignment/>
    </xf>
    <xf numFmtId="37" fontId="1" fillId="2" borderId="16" xfId="0" applyNumberFormat="1" applyFont="1" applyFill="1" applyBorder="1" applyAlignment="1">
      <alignment/>
    </xf>
    <xf numFmtId="37" fontId="1" fillId="0" borderId="13" xfId="0" applyNumberFormat="1" applyFont="1" applyFill="1" applyBorder="1" applyAlignment="1">
      <alignment/>
    </xf>
    <xf numFmtId="195" fontId="1" fillId="2" borderId="13" xfId="16" applyNumberFormat="1" applyFont="1" applyFill="1" applyBorder="1" applyAlignment="1">
      <alignment/>
    </xf>
    <xf numFmtId="195" fontId="1" fillId="2" borderId="14" xfId="16" applyNumberFormat="1" applyFont="1" applyFill="1" applyBorder="1" applyAlignment="1">
      <alignment/>
    </xf>
    <xf numFmtId="0" fontId="1" fillId="2" borderId="0" xfId="0" applyFont="1" applyFill="1" applyAlignment="1" quotePrefix="1">
      <alignment/>
    </xf>
    <xf numFmtId="174" fontId="1" fillId="0" borderId="10" xfId="0" applyNumberFormat="1" applyFont="1" applyFill="1" applyBorder="1" applyAlignment="1">
      <alignment horizontal="right"/>
    </xf>
    <xf numFmtId="195" fontId="9" fillId="0" borderId="0" xfId="16" applyNumberFormat="1" applyFont="1" applyFill="1" applyAlignment="1">
      <alignment/>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0" fontId="7" fillId="0" borderId="0" xfId="0" applyFont="1" applyFill="1" applyAlignment="1">
      <alignment/>
    </xf>
    <xf numFmtId="195" fontId="8" fillId="0" borderId="0" xfId="16" applyNumberFormat="1" applyFont="1" applyFill="1" applyAlignment="1">
      <alignment/>
    </xf>
    <xf numFmtId="0" fontId="1" fillId="0" borderId="0" xfId="0" applyFont="1" applyFill="1" applyAlignment="1">
      <alignment/>
    </xf>
    <xf numFmtId="195" fontId="1" fillId="0" borderId="9" xfId="16" applyNumberFormat="1" applyFont="1" applyFill="1" applyBorder="1" applyAlignment="1">
      <alignment/>
    </xf>
    <xf numFmtId="0" fontId="9" fillId="0" borderId="0" xfId="25" applyFont="1" applyFill="1" applyAlignment="1">
      <alignment horizontal="justify" vertical="top" wrapText="1"/>
      <protection/>
    </xf>
    <xf numFmtId="0" fontId="15" fillId="0" borderId="0" xfId="25" applyFont="1" applyFill="1" applyAlignment="1">
      <alignment horizontal="right" vertical="top" wrapText="1"/>
      <protection/>
    </xf>
    <xf numFmtId="0" fontId="9" fillId="0" borderId="0" xfId="0" applyFont="1" applyFill="1" applyAlignment="1">
      <alignment wrapText="1"/>
    </xf>
    <xf numFmtId="195" fontId="6" fillId="2" borderId="0" xfId="16" applyNumberFormat="1" applyFont="1" applyFill="1" applyAlignment="1">
      <alignment horizontal="center"/>
    </xf>
    <xf numFmtId="195" fontId="6" fillId="2" borderId="3" xfId="16" applyNumberFormat="1" applyFont="1" applyFill="1" applyBorder="1" applyAlignment="1">
      <alignment/>
    </xf>
    <xf numFmtId="195" fontId="8" fillId="2" borderId="0" xfId="16" applyNumberFormat="1" applyFont="1" applyFill="1" applyAlignment="1">
      <alignment horizontal="center"/>
    </xf>
    <xf numFmtId="195" fontId="6" fillId="2" borderId="10" xfId="16" applyNumberFormat="1" applyFont="1" applyFill="1" applyBorder="1" applyAlignment="1">
      <alignment horizontal="right"/>
    </xf>
    <xf numFmtId="195" fontId="7" fillId="2" borderId="0" xfId="16" applyNumberFormat="1" applyFont="1" applyFill="1" applyAlignment="1">
      <alignment horizontal="justify" vertical="top"/>
    </xf>
    <xf numFmtId="197" fontId="6" fillId="0" borderId="10" xfId="16" applyNumberFormat="1" applyFont="1" applyFill="1" applyBorder="1" applyAlignment="1">
      <alignment horizontal="right"/>
    </xf>
    <xf numFmtId="195" fontId="6" fillId="0" borderId="0" xfId="16" applyNumberFormat="1" applyFont="1" applyFill="1" applyAlignment="1">
      <alignment/>
    </xf>
    <xf numFmtId="195" fontId="0" fillId="2" borderId="0" xfId="16" applyNumberFormat="1" applyFont="1" applyFill="1" applyAlignment="1">
      <alignment/>
    </xf>
    <xf numFmtId="171" fontId="1" fillId="2" borderId="12" xfId="16" applyFont="1" applyFill="1" applyBorder="1" applyAlignment="1">
      <alignment horizontal="right"/>
    </xf>
    <xf numFmtId="0" fontId="9" fillId="0" borderId="0" xfId="0" applyFont="1" applyFill="1" applyAlignment="1">
      <alignment horizontal="left" wrapText="1"/>
    </xf>
    <xf numFmtId="0" fontId="17" fillId="0" borderId="0" xfId="0" applyFont="1" applyFill="1" applyAlignment="1">
      <alignment horizontal="justify" vertical="top"/>
    </xf>
    <xf numFmtId="9" fontId="9" fillId="0" borderId="0" xfId="16" applyNumberFormat="1" applyFont="1" applyFill="1" applyBorder="1" applyAlignment="1">
      <alignment horizontal="right"/>
    </xf>
    <xf numFmtId="9" fontId="9" fillId="0" borderId="1" xfId="16" applyNumberFormat="1" applyFont="1" applyFill="1" applyBorder="1" applyAlignment="1">
      <alignment horizontal="right"/>
    </xf>
    <xf numFmtId="9" fontId="9" fillId="0" borderId="15" xfId="16" applyNumberFormat="1" applyFont="1" applyFill="1" applyBorder="1" applyAlignment="1">
      <alignment horizontal="right"/>
    </xf>
    <xf numFmtId="9" fontId="9" fillId="0" borderId="0" xfId="16" applyNumberFormat="1" applyFont="1" applyFill="1" applyAlignment="1">
      <alignment/>
    </xf>
    <xf numFmtId="9" fontId="9" fillId="0" borderId="0" xfId="0" applyNumberFormat="1" applyFont="1" applyFill="1" applyAlignment="1">
      <alignment/>
    </xf>
    <xf numFmtId="9" fontId="9" fillId="0" borderId="1" xfId="0" applyNumberFormat="1" applyFont="1" applyFill="1" applyBorder="1" applyAlignment="1">
      <alignment/>
    </xf>
    <xf numFmtId="9" fontId="9" fillId="0" borderId="15" xfId="16" applyNumberFormat="1" applyFont="1" applyFill="1" applyBorder="1" applyAlignment="1">
      <alignment/>
    </xf>
    <xf numFmtId="195" fontId="9" fillId="0" borderId="0" xfId="16" applyNumberFormat="1" applyFont="1" applyFill="1" applyBorder="1" applyAlignment="1">
      <alignment horizontal="center" vertical="top"/>
    </xf>
    <xf numFmtId="0" fontId="15" fillId="0" borderId="0" xfId="25" applyFont="1" applyFill="1" applyBorder="1" applyAlignment="1">
      <alignment horizontal="center" vertical="top"/>
      <protection/>
    </xf>
    <xf numFmtId="0" fontId="6" fillId="0" borderId="0" xfId="0" applyFont="1" applyFill="1" applyAlignment="1">
      <alignment horizontal="left" indent="5"/>
    </xf>
    <xf numFmtId="0" fontId="1" fillId="0" borderId="4" xfId="0" applyFont="1" applyFill="1" applyBorder="1" applyAlignment="1">
      <alignment/>
    </xf>
    <xf numFmtId="0" fontId="1" fillId="0" borderId="6" xfId="0" applyFont="1" applyFill="1" applyBorder="1" applyAlignment="1">
      <alignment/>
    </xf>
    <xf numFmtId="0" fontId="1" fillId="0" borderId="0" xfId="0" applyFont="1" applyFill="1" applyAlignment="1">
      <alignment horizontal="left" indent="5"/>
    </xf>
    <xf numFmtId="0" fontId="8" fillId="0" borderId="0" xfId="0" applyFont="1" applyFill="1" applyAlignment="1">
      <alignment horizontal="left" indent="5"/>
    </xf>
    <xf numFmtId="0" fontId="8" fillId="0" borderId="0" xfId="0" applyFont="1" applyFill="1" applyAlignment="1">
      <alignment horizontal="center"/>
    </xf>
    <xf numFmtId="37" fontId="1" fillId="0" borderId="1" xfId="0" applyNumberFormat="1" applyFont="1" applyFill="1" applyBorder="1" applyAlignment="1">
      <alignment/>
    </xf>
    <xf numFmtId="37" fontId="1" fillId="0" borderId="0" xfId="22" applyNumberFormat="1" applyFont="1" applyFill="1" applyBorder="1" applyAlignment="1">
      <alignment/>
      <protection/>
    </xf>
    <xf numFmtId="37" fontId="1" fillId="0" borderId="9" xfId="22" applyNumberFormat="1" applyFont="1" applyFill="1" applyBorder="1" applyAlignment="1">
      <alignment/>
      <protection/>
    </xf>
    <xf numFmtId="0" fontId="0" fillId="0" borderId="0" xfId="0" applyFill="1" applyAlignment="1">
      <alignment/>
    </xf>
    <xf numFmtId="0" fontId="9" fillId="0" borderId="0" xfId="25" applyFont="1" applyFill="1" applyAlignment="1">
      <alignment horizontal="left" vertical="top"/>
      <protection/>
    </xf>
    <xf numFmtId="0" fontId="15" fillId="0" borderId="0" xfId="23" applyFont="1" applyFill="1" applyAlignment="1">
      <alignment horizontal="justify" vertical="top"/>
      <protection/>
    </xf>
    <xf numFmtId="0" fontId="9" fillId="0" borderId="0" xfId="23" applyFont="1" applyFill="1" applyAlignment="1">
      <alignment horizontal="justify" vertical="top"/>
      <protection/>
    </xf>
    <xf numFmtId="0" fontId="9" fillId="0" borderId="0" xfId="0" applyFont="1" applyFill="1" applyAlignment="1">
      <alignment horizontal="justify" vertical="top" wrapText="1"/>
    </xf>
    <xf numFmtId="0" fontId="17" fillId="0" borderId="0" xfId="0" applyFont="1" applyFill="1" applyAlignment="1">
      <alignment vertical="top"/>
    </xf>
    <xf numFmtId="37" fontId="6" fillId="2" borderId="1" xfId="0" applyNumberFormat="1" applyFont="1" applyFill="1" applyBorder="1" applyAlignment="1">
      <alignment/>
    </xf>
    <xf numFmtId="195" fontId="1" fillId="2" borderId="16" xfId="16" applyNumberFormat="1" applyFont="1" applyFill="1" applyBorder="1" applyAlignment="1">
      <alignment horizontal="right"/>
    </xf>
    <xf numFmtId="37" fontId="1" fillId="2" borderId="9" xfId="0" applyNumberFormat="1" applyFont="1" applyFill="1" applyBorder="1" applyAlignment="1">
      <alignment horizontal="right"/>
    </xf>
    <xf numFmtId="195" fontId="6" fillId="2" borderId="16" xfId="16" applyNumberFormat="1" applyFont="1" applyFill="1" applyBorder="1" applyAlignment="1">
      <alignment/>
    </xf>
    <xf numFmtId="195" fontId="6" fillId="2" borderId="10" xfId="16" applyNumberFormat="1" applyFont="1" applyFill="1" applyBorder="1" applyAlignment="1">
      <alignment/>
    </xf>
    <xf numFmtId="37" fontId="6" fillId="2" borderId="12" xfId="0" applyNumberFormat="1" applyFont="1" applyFill="1" applyBorder="1" applyAlignment="1">
      <alignment/>
    </xf>
    <xf numFmtId="0" fontId="15" fillId="3" borderId="0" xfId="0" applyFont="1" applyFill="1" applyAlignment="1">
      <alignment/>
    </xf>
    <xf numFmtId="0" fontId="9" fillId="3" borderId="0" xfId="0" applyFont="1" applyFill="1" applyAlignment="1">
      <alignment/>
    </xf>
    <xf numFmtId="0" fontId="9" fillId="3" borderId="0" xfId="25" applyFont="1" applyFill="1" applyAlignment="1">
      <alignment horizontal="justify" vertical="top"/>
      <protection/>
    </xf>
    <xf numFmtId="0" fontId="15" fillId="0" borderId="0" xfId="25" applyFont="1" applyFill="1" applyAlignment="1">
      <alignment horizontal="justify" vertical="top" wrapText="1"/>
      <protection/>
    </xf>
    <xf numFmtId="195" fontId="15" fillId="0" borderId="0" xfId="16" applyNumberFormat="1" applyFont="1" applyFill="1" applyBorder="1" applyAlignment="1">
      <alignment/>
    </xf>
    <xf numFmtId="195" fontId="15" fillId="0" borderId="0" xfId="16" applyNumberFormat="1" applyFont="1" applyFill="1" applyBorder="1" applyAlignment="1">
      <alignment horizontal="right"/>
    </xf>
    <xf numFmtId="194" fontId="9" fillId="0" borderId="0" xfId="16" applyNumberFormat="1" applyFont="1" applyFill="1" applyAlignment="1">
      <alignment/>
    </xf>
    <xf numFmtId="0" fontId="9" fillId="0" borderId="0" xfId="23" applyFont="1" applyFill="1" applyAlignment="1">
      <alignment/>
      <protection/>
    </xf>
    <xf numFmtId="9" fontId="9" fillId="0" borderId="0" xfId="23" applyNumberFormat="1" applyFont="1" applyFill="1" applyAlignment="1" quotePrefix="1">
      <alignment horizontal="justify" vertical="top"/>
      <protection/>
    </xf>
    <xf numFmtId="3" fontId="9" fillId="0" borderId="0" xfId="23" applyNumberFormat="1" applyFont="1" applyFill="1" applyAlignment="1">
      <alignment/>
      <protection/>
    </xf>
    <xf numFmtId="0" fontId="15" fillId="0" borderId="0" xfId="23" applyFont="1" applyFill="1" applyAlignment="1">
      <alignment/>
      <protection/>
    </xf>
    <xf numFmtId="3" fontId="9" fillId="0" borderId="0" xfId="25" applyNumberFormat="1" applyFont="1" applyFill="1" applyBorder="1" applyAlignment="1">
      <alignment horizontal="right" vertical="top" wrapText="1"/>
      <protection/>
    </xf>
    <xf numFmtId="3" fontId="9" fillId="0" borderId="0" xfId="25" applyNumberFormat="1" applyFont="1" applyFill="1" applyAlignment="1">
      <alignment horizontal="right" vertical="top" wrapText="1"/>
      <protection/>
    </xf>
    <xf numFmtId="195" fontId="15" fillId="0" borderId="0" xfId="16" applyNumberFormat="1" applyFont="1" applyFill="1" applyBorder="1" applyAlignment="1">
      <alignment horizontal="right" vertical="top" wrapText="1"/>
    </xf>
    <xf numFmtId="0" fontId="15" fillId="0" borderId="0" xfId="23" applyFont="1" applyFill="1" applyAlignment="1">
      <alignment wrapText="1"/>
      <protection/>
    </xf>
    <xf numFmtId="0" fontId="15" fillId="0" borderId="0" xfId="25" applyFont="1" applyFill="1" applyAlignment="1" quotePrefix="1">
      <alignment horizontal="left"/>
      <protection/>
    </xf>
    <xf numFmtId="0" fontId="20" fillId="0" borderId="0" xfId="0" applyFont="1" applyFill="1" applyAlignment="1">
      <alignment/>
    </xf>
    <xf numFmtId="0" fontId="15" fillId="0" borderId="0" xfId="25" applyFont="1" applyFill="1" applyAlignment="1">
      <alignment vertical="top" wrapText="1"/>
      <protection/>
    </xf>
    <xf numFmtId="197" fontId="15" fillId="0" borderId="0" xfId="16" applyNumberFormat="1" applyFont="1" applyFill="1" applyBorder="1" applyAlignment="1">
      <alignment horizontal="right" vertical="top" wrapText="1"/>
    </xf>
    <xf numFmtId="195" fontId="6" fillId="0" borderId="1" xfId="16" applyNumberFormat="1" applyFont="1" applyFill="1" applyBorder="1" applyAlignment="1">
      <alignment/>
    </xf>
    <xf numFmtId="195" fontId="6" fillId="0" borderId="9" xfId="16" applyNumberFormat="1" applyFont="1" applyFill="1" applyBorder="1" applyAlignment="1">
      <alignment/>
    </xf>
    <xf numFmtId="195" fontId="15" fillId="0" borderId="0" xfId="16" applyNumberFormat="1" applyFont="1" applyFill="1" applyAlignment="1">
      <alignment/>
    </xf>
    <xf numFmtId="195" fontId="6" fillId="0" borderId="0" xfId="16" applyNumberFormat="1" applyFont="1" applyFill="1" applyBorder="1" applyAlignment="1">
      <alignment/>
    </xf>
    <xf numFmtId="195" fontId="6" fillId="0" borderId="0" xfId="16" applyNumberFormat="1" applyFont="1" applyFill="1" applyAlignment="1">
      <alignment/>
    </xf>
    <xf numFmtId="195" fontId="6" fillId="0" borderId="9" xfId="16" applyNumberFormat="1" applyFont="1" applyFill="1" applyBorder="1" applyAlignment="1">
      <alignment/>
    </xf>
    <xf numFmtId="0" fontId="9" fillId="0" borderId="0" xfId="23" applyFont="1" applyFill="1" applyBorder="1" applyAlignment="1">
      <alignment horizontal="justify" vertical="top" wrapText="1"/>
      <protection/>
    </xf>
    <xf numFmtId="0" fontId="20" fillId="0" borderId="0" xfId="23" applyFont="1" applyFill="1" applyBorder="1" applyAlignment="1">
      <alignment horizontal="left" vertical="top" wrapText="1"/>
      <protection/>
    </xf>
    <xf numFmtId="195" fontId="9" fillId="0" borderId="0" xfId="16" applyNumberFormat="1" applyFont="1" applyFill="1" applyBorder="1" applyAlignment="1">
      <alignment horizontal="justify" vertical="top" wrapText="1"/>
    </xf>
    <xf numFmtId="195" fontId="1" fillId="2" borderId="1" xfId="16" applyNumberFormat="1" applyFont="1" applyFill="1" applyBorder="1" applyAlignment="1">
      <alignment/>
    </xf>
    <xf numFmtId="195" fontId="1" fillId="2" borderId="16" xfId="16" applyNumberFormat="1" applyFont="1" applyFill="1" applyBorder="1" applyAlignment="1">
      <alignment/>
    </xf>
    <xf numFmtId="195" fontId="1" fillId="2" borderId="10" xfId="16" applyNumberFormat="1" applyFont="1" applyFill="1" applyBorder="1" applyAlignment="1">
      <alignment/>
    </xf>
    <xf numFmtId="195" fontId="1" fillId="0" borderId="10" xfId="16" applyNumberFormat="1" applyFont="1" applyFill="1" applyBorder="1" applyAlignment="1">
      <alignment/>
    </xf>
    <xf numFmtId="195" fontId="6" fillId="0" borderId="16" xfId="16" applyNumberFormat="1" applyFont="1" applyFill="1" applyBorder="1" applyAlignment="1">
      <alignment/>
    </xf>
    <xf numFmtId="0" fontId="9" fillId="0" borderId="0" xfId="0" applyFont="1" applyFill="1" applyAlignment="1" quotePrefix="1">
      <alignment/>
    </xf>
    <xf numFmtId="195" fontId="9" fillId="0" borderId="0" xfId="0" applyNumberFormat="1" applyFont="1" applyFill="1" applyBorder="1" applyAlignment="1">
      <alignment/>
    </xf>
    <xf numFmtId="171" fontId="9" fillId="0" borderId="0" xfId="16" applyFont="1" applyFill="1" applyAlignment="1">
      <alignment/>
    </xf>
    <xf numFmtId="195" fontId="9" fillId="0" borderId="15" xfId="0" applyNumberFormat="1" applyFont="1" applyFill="1" applyBorder="1" applyAlignment="1">
      <alignment/>
    </xf>
    <xf numFmtId="195" fontId="9" fillId="0" borderId="0" xfId="16" applyNumberFormat="1" applyFont="1" applyFill="1" applyAlignment="1">
      <alignment horizontal="right"/>
    </xf>
    <xf numFmtId="195" fontId="9" fillId="0" borderId="0" xfId="16" applyNumberFormat="1" applyFont="1" applyFill="1" applyAlignment="1">
      <alignment horizontal="right" vertical="top"/>
    </xf>
    <xf numFmtId="0" fontId="15" fillId="0" borderId="0" xfId="0" applyFont="1" applyFill="1" applyBorder="1" applyAlignment="1">
      <alignment horizontal="center" wrapText="1"/>
    </xf>
    <xf numFmtId="0" fontId="15" fillId="0" borderId="1" xfId="0" applyFont="1" applyFill="1" applyBorder="1" applyAlignment="1">
      <alignment horizontal="center"/>
    </xf>
    <xf numFmtId="0" fontId="9" fillId="0" borderId="0" xfId="23" applyFont="1" applyFill="1" applyBorder="1" applyAlignment="1">
      <alignment horizontal="left" vertical="top" wrapText="1"/>
      <protection/>
    </xf>
    <xf numFmtId="195" fontId="9" fillId="0" borderId="17" xfId="16" applyNumberFormat="1" applyFont="1" applyFill="1" applyBorder="1" applyAlignment="1">
      <alignment/>
    </xf>
    <xf numFmtId="0" fontId="9" fillId="0" borderId="0" xfId="23" applyFont="1" applyFill="1" applyBorder="1" applyAlignment="1">
      <alignment vertical="top" wrapText="1"/>
      <protection/>
    </xf>
    <xf numFmtId="0" fontId="20" fillId="0" borderId="0" xfId="23" applyFont="1" applyFill="1" applyBorder="1" applyAlignment="1">
      <alignment vertical="top" wrapText="1"/>
      <protection/>
    </xf>
    <xf numFmtId="0" fontId="20" fillId="0" borderId="0" xfId="25" applyFont="1" applyFill="1" applyAlignment="1">
      <alignment horizontal="justify" vertical="top"/>
      <protection/>
    </xf>
    <xf numFmtId="0" fontId="9" fillId="0" borderId="0" xfId="25" applyFont="1" applyFill="1" applyAlignment="1">
      <alignment horizontal="justify" vertical="top"/>
      <protection/>
    </xf>
    <xf numFmtId="195" fontId="9" fillId="0" borderId="0" xfId="16" applyNumberFormat="1" applyFont="1" applyFill="1" applyAlignment="1">
      <alignment horizontal="center" vertical="top"/>
    </xf>
    <xf numFmtId="0" fontId="9" fillId="0" borderId="0" xfId="0" applyFont="1" applyFill="1" applyAlignment="1">
      <alignment horizontal="justify"/>
    </xf>
    <xf numFmtId="0" fontId="15" fillId="0" borderId="0" xfId="25" applyFont="1" applyFill="1" applyAlignment="1">
      <alignment horizontal="justify" vertical="top"/>
      <protection/>
    </xf>
    <xf numFmtId="0" fontId="15" fillId="0" borderId="0" xfId="25" applyFont="1" applyFill="1" applyAlignment="1">
      <alignment horizontal="right" vertical="top"/>
      <protection/>
    </xf>
    <xf numFmtId="0" fontId="15" fillId="0" borderId="0" xfId="25" applyFont="1" applyFill="1" applyAlignment="1">
      <alignment horizontal="center" vertical="top"/>
      <protection/>
    </xf>
    <xf numFmtId="0" fontId="9" fillId="0" borderId="0" xfId="23" applyFont="1" applyFill="1" applyAlignment="1">
      <alignment horizontal="justify" vertical="top"/>
      <protection/>
    </xf>
    <xf numFmtId="0" fontId="20" fillId="0" borderId="0" xfId="23" applyFont="1" applyFill="1" applyBorder="1" applyAlignment="1">
      <alignment horizontal="left" vertical="top" wrapText="1"/>
      <protection/>
    </xf>
    <xf numFmtId="0" fontId="9" fillId="0" borderId="0" xfId="23" applyFont="1" applyFill="1" applyBorder="1" applyAlignment="1">
      <alignment horizontal="left" vertical="top" wrapText="1"/>
      <protection/>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9" fillId="0" borderId="0" xfId="0" applyNumberFormat="1" applyFont="1" applyFill="1" applyAlignment="1">
      <alignment horizontal="justify"/>
    </xf>
    <xf numFmtId="0" fontId="15" fillId="0" borderId="0" xfId="25" applyFont="1" applyFill="1" applyBorder="1" applyAlignment="1">
      <alignment horizontal="center" vertical="top"/>
      <protection/>
    </xf>
    <xf numFmtId="0" fontId="17" fillId="0" borderId="0" xfId="0" applyFont="1" applyFill="1" applyAlignment="1">
      <alignment vertical="top"/>
    </xf>
    <xf numFmtId="0" fontId="15" fillId="0" borderId="0" xfId="0" applyFont="1" applyFill="1" applyAlignment="1">
      <alignment horizontal="center" wrapText="1"/>
    </xf>
    <xf numFmtId="0" fontId="6" fillId="0" borderId="8" xfId="0" applyFont="1" applyFill="1" applyBorder="1" applyAlignment="1">
      <alignment horizontal="center"/>
    </xf>
    <xf numFmtId="0" fontId="6" fillId="0" borderId="7" xfId="0" applyFont="1" applyFill="1" applyBorder="1" applyAlignment="1">
      <alignment horizontal="center"/>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7" fillId="0" borderId="0" xfId="16" applyNumberFormat="1" applyFont="1" applyFill="1" applyAlignment="1">
      <alignment horizontal="justify" vertical="top"/>
    </xf>
    <xf numFmtId="0" fontId="9" fillId="0" borderId="0" xfId="25" applyFont="1" applyFill="1" applyAlignment="1">
      <alignment horizontal="justify" vertical="top"/>
      <protection/>
    </xf>
    <xf numFmtId="0" fontId="15" fillId="0" borderId="0" xfId="23" applyFont="1" applyFill="1" applyAlignment="1">
      <alignment horizontal="justify" vertical="top"/>
      <protection/>
    </xf>
    <xf numFmtId="195" fontId="9" fillId="0" borderId="0" xfId="16" applyNumberFormat="1" applyFont="1" applyFill="1" applyAlignment="1">
      <alignment horizontal="right" vertical="top"/>
    </xf>
    <xf numFmtId="195" fontId="9" fillId="0" borderId="15" xfId="16" applyNumberFormat="1" applyFont="1" applyFill="1" applyBorder="1" applyAlignment="1">
      <alignment horizontal="center" vertical="top"/>
    </xf>
    <xf numFmtId="195" fontId="9" fillId="0" borderId="0" xfId="16" applyNumberFormat="1" applyFont="1" applyFill="1" applyAlignment="1">
      <alignment horizontal="center"/>
    </xf>
    <xf numFmtId="3" fontId="12" fillId="0" borderId="7" xfId="0" applyNumberFormat="1" applyFont="1" applyBorder="1" applyAlignment="1">
      <alignment horizontal="center"/>
    </xf>
    <xf numFmtId="3" fontId="12" fillId="0" borderId="0" xfId="0" applyNumberFormat="1" applyFont="1" applyBorder="1" applyAlignment="1">
      <alignment horizontal="center"/>
    </xf>
    <xf numFmtId="3" fontId="12" fillId="0" borderId="8" xfId="0" applyNumberFormat="1" applyFont="1" applyBorder="1" applyAlignment="1">
      <alignment horizontal="center"/>
    </xf>
    <xf numFmtId="3" fontId="11" fillId="0" borderId="7"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8" xfId="0" applyNumberFormat="1" applyFont="1" applyBorder="1" applyAlignment="1" quotePrefix="1">
      <alignment horizontal="center"/>
    </xf>
    <xf numFmtId="3" fontId="13" fillId="0" borderId="7" xfId="0" applyNumberFormat="1" applyFont="1" applyBorder="1" applyAlignment="1">
      <alignment horizontal="center"/>
    </xf>
    <xf numFmtId="3" fontId="13" fillId="0" borderId="0" xfId="0" applyNumberFormat="1" applyFont="1" applyBorder="1" applyAlignment="1">
      <alignment horizontal="center"/>
    </xf>
    <xf numFmtId="3" fontId="13" fillId="0" borderId="8"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8" xfId="0" applyNumberFormat="1" applyFont="1" applyBorder="1" applyAlignment="1" quotePrefix="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6" fillId="2" borderId="0" xfId="0" applyFont="1" applyFill="1" applyAlignment="1">
      <alignment horizontal="center"/>
    </xf>
    <xf numFmtId="0" fontId="7" fillId="2" borderId="0" xfId="16" applyNumberFormat="1" applyFont="1" applyFill="1" applyAlignment="1">
      <alignment horizontal="justify" vertical="top"/>
    </xf>
    <xf numFmtId="0" fontId="0" fillId="0" borderId="0" xfId="0" applyAlignment="1">
      <alignment horizontal="justify" wrapText="1"/>
    </xf>
    <xf numFmtId="0" fontId="6" fillId="2" borderId="7" xfId="0" applyFont="1" applyFill="1" applyBorder="1" applyAlignment="1" quotePrefix="1">
      <alignment horizontal="center"/>
    </xf>
    <xf numFmtId="0" fontId="6" fillId="2" borderId="0"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1" fillId="2" borderId="7" xfId="0" applyFont="1" applyFill="1" applyBorder="1" applyAlignment="1" quotePrefix="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0" fillId="0" borderId="0" xfId="0" applyFont="1" applyFill="1" applyAlignment="1">
      <alignment horizontal="justify" wrapText="1"/>
    </xf>
    <xf numFmtId="0" fontId="6" fillId="0" borderId="0" xfId="0" applyFont="1" applyFill="1" applyAlignment="1">
      <alignment horizontal="center"/>
    </xf>
    <xf numFmtId="0" fontId="6" fillId="0" borderId="7" xfId="0" applyFont="1" applyFill="1" applyBorder="1" applyAlignment="1" quotePrefix="1">
      <alignment horizontal="center"/>
    </xf>
    <xf numFmtId="0" fontId="6" fillId="0" borderId="0" xfId="0" applyFont="1" applyFill="1" applyBorder="1" applyAlignment="1">
      <alignment horizontal="center"/>
    </xf>
    <xf numFmtId="195" fontId="9" fillId="0" borderId="0" xfId="16" applyNumberFormat="1" applyFont="1" applyFill="1" applyAlignment="1">
      <alignment horizontal="right"/>
    </xf>
    <xf numFmtId="0" fontId="9" fillId="0" borderId="0" xfId="25" applyFont="1" applyFill="1" applyAlignment="1">
      <alignment horizontal="left" vertical="top"/>
      <protection/>
    </xf>
    <xf numFmtId="0" fontId="9" fillId="0" borderId="0" xfId="0" applyFont="1" applyFill="1" applyAlignment="1">
      <alignment horizontal="justify" vertical="top" wrapText="1"/>
    </xf>
    <xf numFmtId="0" fontId="9" fillId="0" borderId="0" xfId="25" applyFont="1" applyFill="1" applyAlignment="1">
      <alignment vertical="top"/>
      <protection/>
    </xf>
    <xf numFmtId="0" fontId="9" fillId="0" borderId="0" xfId="25" applyFont="1" applyFill="1" applyAlignment="1">
      <alignment horizontal="justify" vertical="top" wrapText="1"/>
      <protection/>
    </xf>
    <xf numFmtId="0" fontId="9" fillId="0" borderId="0" xfId="0" applyFont="1" applyFill="1" applyAlignment="1">
      <alignment horizontal="justify" vertical="top"/>
    </xf>
    <xf numFmtId="0" fontId="15" fillId="0" borderId="0" xfId="0" applyFont="1" applyFill="1" applyAlignment="1">
      <alignment horizontal="justify" vertical="top"/>
    </xf>
    <xf numFmtId="0" fontId="19" fillId="0" borderId="0" xfId="0" applyFont="1" applyFill="1" applyAlignment="1">
      <alignment horizontal="justify" vertical="top"/>
    </xf>
    <xf numFmtId="0" fontId="9" fillId="0" borderId="0" xfId="23" applyFont="1" applyFill="1" applyAlignment="1">
      <alignment horizontal="justify" vertical="top" wrapText="1"/>
      <protection/>
    </xf>
    <xf numFmtId="37" fontId="9" fillId="0" borderId="0" xfId="24" applyNumberFormat="1" applyFont="1" applyFill="1" applyAlignment="1">
      <alignment horizontal="justify" wrapText="1"/>
      <protection/>
    </xf>
    <xf numFmtId="0" fontId="17" fillId="0" borderId="0" xfId="0" applyFont="1" applyFill="1" applyAlignment="1">
      <alignment/>
    </xf>
    <xf numFmtId="0" fontId="15" fillId="0" borderId="0" xfId="23" applyFont="1" applyFill="1" applyBorder="1" applyAlignment="1">
      <alignment horizontal="justify" vertical="top" wrapText="1"/>
      <protection/>
    </xf>
    <xf numFmtId="0" fontId="17" fillId="0" borderId="0" xfId="0" applyFont="1" applyFill="1" applyAlignment="1">
      <alignment horizontal="justify" vertical="top" wrapText="1"/>
    </xf>
    <xf numFmtId="0" fontId="15" fillId="0" borderId="0" xfId="25" applyFont="1" applyFill="1" applyAlignment="1">
      <alignment horizontal="left" vertical="top" wrapText="1"/>
      <protection/>
    </xf>
    <xf numFmtId="0" fontId="15" fillId="0" borderId="0" xfId="25" applyFont="1" applyFill="1" applyAlignment="1">
      <alignment horizontal="justify" vertical="top" wrapText="1"/>
      <protection/>
    </xf>
    <xf numFmtId="0" fontId="9" fillId="0" borderId="0" xfId="25" applyFont="1" applyFill="1" applyAlignment="1">
      <alignment horizontal="left" vertical="top" wrapText="1"/>
      <protection/>
    </xf>
    <xf numFmtId="0" fontId="9" fillId="0" borderId="0" xfId="23" applyFont="1" applyFill="1" applyAlignment="1">
      <alignment horizontal="left" wrapText="1"/>
      <protection/>
    </xf>
    <xf numFmtId="0" fontId="15" fillId="0" borderId="0" xfId="23" applyFont="1" applyFill="1" applyAlignment="1">
      <alignment horizontal="justify" vertical="top" wrapText="1"/>
      <protection/>
    </xf>
    <xf numFmtId="0" fontId="15" fillId="0" borderId="0" xfId="23" applyFont="1" applyFill="1" applyAlignment="1">
      <alignment horizontal="center" vertical="top" wrapText="1"/>
      <protection/>
    </xf>
    <xf numFmtId="0" fontId="15" fillId="0" borderId="0" xfId="0" applyFont="1" applyFill="1" applyAlignment="1">
      <alignment horizontal="left"/>
    </xf>
    <xf numFmtId="0" fontId="9" fillId="0" borderId="0" xfId="25" applyFont="1" applyFill="1" applyAlignment="1">
      <alignment horizontal="center" vertical="top"/>
      <protection/>
    </xf>
    <xf numFmtId="0" fontId="15" fillId="0" borderId="1" xfId="0" applyFont="1" applyFill="1" applyBorder="1" applyAlignment="1">
      <alignment horizontal="center" wrapText="1"/>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162</xdr:row>
      <xdr:rowOff>85725</xdr:rowOff>
    </xdr:from>
    <xdr:to>
      <xdr:col>10</xdr:col>
      <xdr:colOff>114300</xdr:colOff>
      <xdr:row>162</xdr:row>
      <xdr:rowOff>85725</xdr:rowOff>
    </xdr:to>
    <xdr:sp>
      <xdr:nvSpPr>
        <xdr:cNvPr id="1" name="Line 3"/>
        <xdr:cNvSpPr>
          <a:spLocks/>
        </xdr:cNvSpPr>
      </xdr:nvSpPr>
      <xdr:spPr>
        <a:xfrm>
          <a:off x="4067175" y="24145875"/>
          <a:ext cx="2085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162</xdr:row>
      <xdr:rowOff>76200</xdr:rowOff>
    </xdr:from>
    <xdr:to>
      <xdr:col>6</xdr:col>
      <xdr:colOff>228600</xdr:colOff>
      <xdr:row>162</xdr:row>
      <xdr:rowOff>76200</xdr:rowOff>
    </xdr:to>
    <xdr:sp>
      <xdr:nvSpPr>
        <xdr:cNvPr id="2" name="Line 4"/>
        <xdr:cNvSpPr>
          <a:spLocks/>
        </xdr:cNvSpPr>
      </xdr:nvSpPr>
      <xdr:spPr>
        <a:xfrm flipH="1">
          <a:off x="2190750" y="2413635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162</xdr:row>
      <xdr:rowOff>95250</xdr:rowOff>
    </xdr:from>
    <xdr:to>
      <xdr:col>12</xdr:col>
      <xdr:colOff>666750</xdr:colOff>
      <xdr:row>162</xdr:row>
      <xdr:rowOff>104775</xdr:rowOff>
    </xdr:to>
    <xdr:sp>
      <xdr:nvSpPr>
        <xdr:cNvPr id="3" name="Line 5"/>
        <xdr:cNvSpPr>
          <a:spLocks/>
        </xdr:cNvSpPr>
      </xdr:nvSpPr>
      <xdr:spPr>
        <a:xfrm>
          <a:off x="7867650" y="2415540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162</xdr:row>
      <xdr:rowOff>85725</xdr:rowOff>
    </xdr:from>
    <xdr:to>
      <xdr:col>10</xdr:col>
      <xdr:colOff>685800</xdr:colOff>
      <xdr:row>162</xdr:row>
      <xdr:rowOff>85725</xdr:rowOff>
    </xdr:to>
    <xdr:sp>
      <xdr:nvSpPr>
        <xdr:cNvPr id="4" name="Line 7"/>
        <xdr:cNvSpPr>
          <a:spLocks/>
        </xdr:cNvSpPr>
      </xdr:nvSpPr>
      <xdr:spPr>
        <a:xfrm flipH="1">
          <a:off x="6229350" y="241458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zoomScaleSheetLayoutView="100" workbookViewId="0" topLeftCell="A1">
      <selection activeCell="K29" sqref="K29"/>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1" t="s">
        <v>1</v>
      </c>
      <c r="B1" s="32"/>
      <c r="C1" s="32"/>
      <c r="D1" s="32"/>
      <c r="E1" s="32"/>
      <c r="F1" s="33"/>
      <c r="G1" s="32"/>
      <c r="H1" s="32"/>
      <c r="I1" s="32"/>
      <c r="J1" s="32"/>
      <c r="K1" s="32"/>
      <c r="L1" s="32"/>
      <c r="M1" s="32"/>
      <c r="N1" s="32"/>
      <c r="O1" s="32"/>
    </row>
    <row r="2" spans="1:15" ht="15">
      <c r="A2" s="31"/>
      <c r="B2" s="32"/>
      <c r="C2" s="32"/>
      <c r="D2" s="32"/>
      <c r="E2" s="32"/>
      <c r="F2" s="32"/>
      <c r="G2" s="32"/>
      <c r="H2" s="32"/>
      <c r="I2" s="32"/>
      <c r="J2" s="32"/>
      <c r="K2" s="32"/>
      <c r="L2" s="32"/>
      <c r="M2" s="32"/>
      <c r="N2" s="32"/>
      <c r="O2" s="32"/>
    </row>
    <row r="3" spans="1:15" ht="15">
      <c r="A3" s="32"/>
      <c r="B3" s="32"/>
      <c r="C3" s="32"/>
      <c r="D3" s="32"/>
      <c r="E3" s="32"/>
      <c r="F3" s="32"/>
      <c r="G3" s="32"/>
      <c r="H3" s="32"/>
      <c r="I3" s="32"/>
      <c r="J3" s="32"/>
      <c r="K3" s="32"/>
      <c r="L3" s="32"/>
      <c r="M3" s="32"/>
      <c r="N3" s="32"/>
      <c r="O3" s="32"/>
    </row>
    <row r="4" spans="1:15" ht="15">
      <c r="A4" s="32"/>
      <c r="B4" s="32"/>
      <c r="C4" s="32"/>
      <c r="D4" s="32"/>
      <c r="E4" s="32"/>
      <c r="F4" s="32"/>
      <c r="G4" s="32"/>
      <c r="H4" s="32"/>
      <c r="I4" s="32"/>
      <c r="J4" s="32"/>
      <c r="K4" s="32"/>
      <c r="L4" s="32"/>
      <c r="M4" s="32"/>
      <c r="N4" s="32"/>
      <c r="O4" s="32"/>
    </row>
    <row r="5" spans="1:15" ht="15">
      <c r="A5" s="32"/>
      <c r="B5" s="32"/>
      <c r="C5" s="32"/>
      <c r="D5" s="32"/>
      <c r="E5" s="32"/>
      <c r="F5" s="32"/>
      <c r="G5" s="32"/>
      <c r="H5" s="32"/>
      <c r="I5" s="32"/>
      <c r="J5" s="32"/>
      <c r="K5" s="32"/>
      <c r="L5" s="32"/>
      <c r="M5" s="32"/>
      <c r="N5" s="32"/>
      <c r="O5" s="32"/>
    </row>
    <row r="6" spans="1:15" ht="15">
      <c r="A6" s="32"/>
      <c r="B6" s="32"/>
      <c r="C6" s="32"/>
      <c r="D6" s="32"/>
      <c r="E6" s="32"/>
      <c r="F6" s="32"/>
      <c r="G6" s="32"/>
      <c r="H6" s="32"/>
      <c r="I6" s="32"/>
      <c r="J6" s="32"/>
      <c r="K6" s="32"/>
      <c r="L6" s="32"/>
      <c r="M6" s="32"/>
      <c r="N6" s="32"/>
      <c r="O6" s="32"/>
    </row>
    <row r="7" spans="1:15" ht="15">
      <c r="A7" s="32"/>
      <c r="B7" s="32"/>
      <c r="C7" s="32"/>
      <c r="D7" s="32"/>
      <c r="E7" s="32"/>
      <c r="F7" s="32"/>
      <c r="G7" s="32"/>
      <c r="H7" s="32"/>
      <c r="I7" s="32"/>
      <c r="J7" s="32"/>
      <c r="K7" s="32"/>
      <c r="L7" s="32"/>
      <c r="M7" s="32"/>
      <c r="N7" s="32"/>
      <c r="O7" s="32"/>
    </row>
    <row r="8" spans="1:15" ht="15">
      <c r="A8" s="32"/>
      <c r="B8" s="32"/>
      <c r="C8" s="32"/>
      <c r="D8" s="32"/>
      <c r="E8" s="32"/>
      <c r="F8" s="32"/>
      <c r="G8" s="32"/>
      <c r="H8" s="32"/>
      <c r="I8" s="32"/>
      <c r="J8" s="32"/>
      <c r="K8" s="32"/>
      <c r="L8" s="32"/>
      <c r="M8" s="32"/>
      <c r="N8" s="32"/>
      <c r="O8" s="32"/>
    </row>
    <row r="9" spans="1:15" ht="15">
      <c r="A9" s="32"/>
      <c r="B9" s="32"/>
      <c r="C9" s="32"/>
      <c r="D9" s="32"/>
      <c r="E9" s="32"/>
      <c r="F9" s="32"/>
      <c r="G9" s="32"/>
      <c r="H9" s="32"/>
      <c r="I9" s="32"/>
      <c r="J9" s="32"/>
      <c r="K9" s="32"/>
      <c r="L9" s="32"/>
      <c r="M9" s="32"/>
      <c r="N9" s="32"/>
      <c r="O9" s="32"/>
    </row>
    <row r="10" spans="1:15" ht="15">
      <c r="A10" s="32"/>
      <c r="B10" s="32"/>
      <c r="C10" s="32"/>
      <c r="D10" s="32"/>
      <c r="E10" s="32"/>
      <c r="F10" s="32"/>
      <c r="G10" s="32"/>
      <c r="H10" s="32"/>
      <c r="I10" s="32"/>
      <c r="J10" s="32"/>
      <c r="K10" s="32"/>
      <c r="L10" s="32"/>
      <c r="M10" s="32"/>
      <c r="N10" s="32"/>
      <c r="O10" s="32"/>
    </row>
    <row r="11" spans="1:15" ht="15">
      <c r="A11" s="32"/>
      <c r="B11" s="32"/>
      <c r="C11" s="32"/>
      <c r="D11" s="32"/>
      <c r="E11" s="32"/>
      <c r="F11" s="32"/>
      <c r="G11" s="32"/>
      <c r="H11" s="32"/>
      <c r="I11" s="32"/>
      <c r="J11" s="32"/>
      <c r="K11" s="32"/>
      <c r="L11" s="32"/>
      <c r="M11" s="32"/>
      <c r="N11" s="32"/>
      <c r="O11" s="32"/>
    </row>
    <row r="12" spans="1:15" ht="15">
      <c r="A12" s="32"/>
      <c r="B12" s="32"/>
      <c r="C12" s="32"/>
      <c r="D12" s="32"/>
      <c r="E12" s="32"/>
      <c r="F12" s="32"/>
      <c r="G12" s="32"/>
      <c r="H12" s="32"/>
      <c r="I12" s="32"/>
      <c r="J12" s="32"/>
      <c r="K12" s="32"/>
      <c r="L12" s="32"/>
      <c r="M12" s="32"/>
      <c r="N12" s="32"/>
      <c r="O12" s="32"/>
    </row>
    <row r="13" spans="1:15" ht="15">
      <c r="A13" s="32"/>
      <c r="B13" s="32"/>
      <c r="C13" s="32"/>
      <c r="D13" s="32"/>
      <c r="E13" s="32"/>
      <c r="F13" s="32"/>
      <c r="G13" s="32"/>
      <c r="H13" s="32"/>
      <c r="I13" s="32"/>
      <c r="J13" s="32"/>
      <c r="K13" s="32"/>
      <c r="L13" s="32"/>
      <c r="M13" s="32"/>
      <c r="N13" s="32"/>
      <c r="O13" s="32"/>
    </row>
    <row r="14" spans="1:15" ht="15">
      <c r="A14" s="32"/>
      <c r="B14" s="32"/>
      <c r="C14" s="32"/>
      <c r="D14" s="32"/>
      <c r="E14" s="32"/>
      <c r="F14" s="32"/>
      <c r="G14" s="32"/>
      <c r="H14" s="32"/>
      <c r="I14" s="32"/>
      <c r="J14" s="32"/>
      <c r="K14" s="32"/>
      <c r="L14" s="32"/>
      <c r="M14" s="32"/>
      <c r="N14" s="32"/>
      <c r="O14" s="32"/>
    </row>
    <row r="15" spans="1:15" ht="15">
      <c r="A15" s="32"/>
      <c r="B15" s="32"/>
      <c r="C15" s="32"/>
      <c r="D15" s="32"/>
      <c r="E15" s="32"/>
      <c r="F15" s="32"/>
      <c r="G15" s="32"/>
      <c r="H15" s="32"/>
      <c r="I15" s="32"/>
      <c r="J15" s="32"/>
      <c r="K15" s="32"/>
      <c r="L15" s="32"/>
      <c r="M15" s="32"/>
      <c r="N15" s="32"/>
      <c r="O15" s="32"/>
    </row>
    <row r="16" spans="1:15" ht="15">
      <c r="A16" s="32"/>
      <c r="B16" s="32"/>
      <c r="C16" s="32"/>
      <c r="D16" s="34"/>
      <c r="E16" s="35"/>
      <c r="F16" s="35"/>
      <c r="G16" s="35"/>
      <c r="H16" s="35"/>
      <c r="I16" s="35"/>
      <c r="J16" s="35"/>
      <c r="K16" s="35"/>
      <c r="L16" s="35"/>
      <c r="M16" s="35"/>
      <c r="N16" s="36"/>
      <c r="O16" s="37"/>
    </row>
    <row r="17" spans="1:15" ht="15">
      <c r="A17" s="32"/>
      <c r="B17" s="32"/>
      <c r="C17" s="32"/>
      <c r="D17" s="38"/>
      <c r="E17" s="39"/>
      <c r="F17" s="39"/>
      <c r="G17" s="39"/>
      <c r="H17" s="39"/>
      <c r="I17" s="39"/>
      <c r="J17" s="39"/>
      <c r="K17" s="39"/>
      <c r="L17" s="39"/>
      <c r="M17" s="39"/>
      <c r="N17" s="40"/>
      <c r="O17" s="37"/>
    </row>
    <row r="18" spans="1:15" ht="15">
      <c r="A18" s="32"/>
      <c r="B18" s="32"/>
      <c r="C18" s="32"/>
      <c r="D18" s="38"/>
      <c r="E18" s="39"/>
      <c r="F18" s="39"/>
      <c r="G18" s="39"/>
      <c r="H18" s="39"/>
      <c r="I18" s="39"/>
      <c r="J18" s="39"/>
      <c r="K18" s="39"/>
      <c r="L18" s="39"/>
      <c r="M18" s="39"/>
      <c r="N18" s="40"/>
      <c r="O18" s="37"/>
    </row>
    <row r="19" spans="1:15" ht="15">
      <c r="A19" s="41"/>
      <c r="B19" s="41"/>
      <c r="C19" s="41"/>
      <c r="D19" s="312" t="s">
        <v>61</v>
      </c>
      <c r="E19" s="313"/>
      <c r="F19" s="313"/>
      <c r="G19" s="313"/>
      <c r="H19" s="313"/>
      <c r="I19" s="313"/>
      <c r="J19" s="313"/>
      <c r="K19" s="313"/>
      <c r="L19" s="313"/>
      <c r="M19" s="313"/>
      <c r="N19" s="314"/>
      <c r="O19" s="37"/>
    </row>
    <row r="20" spans="1:15" ht="15">
      <c r="A20" s="41"/>
      <c r="B20" s="41"/>
      <c r="C20" s="41"/>
      <c r="D20" s="315" t="s">
        <v>62</v>
      </c>
      <c r="E20" s="316"/>
      <c r="F20" s="316"/>
      <c r="G20" s="316"/>
      <c r="H20" s="316"/>
      <c r="I20" s="316"/>
      <c r="J20" s="316"/>
      <c r="K20" s="316"/>
      <c r="L20" s="316"/>
      <c r="M20" s="316"/>
      <c r="N20" s="317"/>
      <c r="O20" s="37"/>
    </row>
    <row r="21" spans="1:15" ht="15">
      <c r="A21" s="41"/>
      <c r="B21" s="41"/>
      <c r="C21" s="41"/>
      <c r="D21" s="42"/>
      <c r="E21" s="43"/>
      <c r="F21" s="43"/>
      <c r="G21" s="43"/>
      <c r="H21" s="43"/>
      <c r="I21" s="43"/>
      <c r="J21" s="43"/>
      <c r="K21" s="43"/>
      <c r="L21" s="43"/>
      <c r="M21" s="43"/>
      <c r="N21" s="44"/>
      <c r="O21" s="37"/>
    </row>
    <row r="22" spans="1:15" ht="15">
      <c r="A22" s="41"/>
      <c r="B22" s="41"/>
      <c r="C22" s="41"/>
      <c r="D22" s="318" t="s">
        <v>154</v>
      </c>
      <c r="E22" s="319"/>
      <c r="F22" s="319"/>
      <c r="G22" s="319"/>
      <c r="H22" s="319"/>
      <c r="I22" s="319"/>
      <c r="J22" s="319"/>
      <c r="K22" s="319"/>
      <c r="L22" s="319"/>
      <c r="M22" s="319"/>
      <c r="N22" s="320"/>
      <c r="O22" s="37"/>
    </row>
    <row r="23" spans="1:15" ht="15">
      <c r="A23" s="41"/>
      <c r="B23" s="41"/>
      <c r="C23" s="41"/>
      <c r="D23" s="318" t="s">
        <v>244</v>
      </c>
      <c r="E23" s="321"/>
      <c r="F23" s="321"/>
      <c r="G23" s="321"/>
      <c r="H23" s="321"/>
      <c r="I23" s="321"/>
      <c r="J23" s="321"/>
      <c r="K23" s="321"/>
      <c r="L23" s="321"/>
      <c r="M23" s="321"/>
      <c r="N23" s="322"/>
      <c r="O23" s="37"/>
    </row>
    <row r="24" spans="1:15" ht="15">
      <c r="A24" s="32"/>
      <c r="B24" s="32"/>
      <c r="C24" s="32"/>
      <c r="D24" s="38"/>
      <c r="E24" s="39"/>
      <c r="F24" s="39"/>
      <c r="G24" s="39"/>
      <c r="H24" s="39"/>
      <c r="I24" s="39"/>
      <c r="J24" s="39"/>
      <c r="K24" s="39"/>
      <c r="L24" s="39"/>
      <c r="M24" s="39"/>
      <c r="N24" s="40"/>
      <c r="O24" s="37"/>
    </row>
    <row r="25" spans="1:15" ht="15">
      <c r="A25" s="32"/>
      <c r="B25" s="32"/>
      <c r="C25" s="32"/>
      <c r="D25" s="38"/>
      <c r="E25" s="39"/>
      <c r="F25" s="39"/>
      <c r="G25" s="39"/>
      <c r="H25" s="39"/>
      <c r="I25" s="39"/>
      <c r="J25" s="39"/>
      <c r="K25" s="39"/>
      <c r="L25" s="39"/>
      <c r="M25" s="39"/>
      <c r="N25" s="40"/>
      <c r="O25" s="37"/>
    </row>
    <row r="26" spans="1:15" ht="15">
      <c r="A26" s="32"/>
      <c r="B26" s="32"/>
      <c r="C26" s="32"/>
      <c r="D26" s="45" t="s">
        <v>60</v>
      </c>
      <c r="E26" s="46"/>
      <c r="F26" s="46"/>
      <c r="G26" s="46"/>
      <c r="H26" s="46"/>
      <c r="I26" s="46"/>
      <c r="J26" s="46"/>
      <c r="K26" s="46"/>
      <c r="L26" s="46"/>
      <c r="M26" s="46"/>
      <c r="N26" s="47"/>
      <c r="O26" s="37"/>
    </row>
    <row r="27" spans="1:15" ht="15">
      <c r="A27" s="32"/>
      <c r="B27" s="32"/>
      <c r="C27" s="32"/>
      <c r="D27" s="37"/>
      <c r="E27" s="37"/>
      <c r="F27" s="37"/>
      <c r="G27" s="37"/>
      <c r="H27" s="37"/>
      <c r="I27" s="37"/>
      <c r="J27" s="37"/>
      <c r="K27" s="37"/>
      <c r="L27" s="37"/>
      <c r="M27" s="37"/>
      <c r="N27" s="37"/>
      <c r="O27" s="32"/>
    </row>
    <row r="28" spans="1:15" ht="15">
      <c r="A28" s="32"/>
      <c r="B28" s="32"/>
      <c r="C28" s="32"/>
      <c r="D28" s="32"/>
      <c r="E28" s="32"/>
      <c r="F28" s="32"/>
      <c r="G28" s="32"/>
      <c r="H28" s="32"/>
      <c r="I28" s="32"/>
      <c r="J28" s="32"/>
      <c r="K28" s="32"/>
      <c r="L28" s="32"/>
      <c r="M28" s="32"/>
      <c r="N28" s="32"/>
      <c r="O28" s="32"/>
    </row>
    <row r="29" spans="1:15" ht="15">
      <c r="A29" s="32"/>
      <c r="B29" s="32"/>
      <c r="C29" s="32"/>
      <c r="D29" s="32"/>
      <c r="E29" s="32"/>
      <c r="F29" s="32"/>
      <c r="G29" s="32"/>
      <c r="H29" s="32"/>
      <c r="I29" s="32"/>
      <c r="J29" s="32"/>
      <c r="K29" s="32"/>
      <c r="L29" s="32"/>
      <c r="M29" s="32"/>
      <c r="N29" s="32"/>
      <c r="O29" s="32"/>
    </row>
    <row r="30" spans="1:15" ht="15">
      <c r="A30" s="32"/>
      <c r="B30" s="32"/>
      <c r="C30" s="32"/>
      <c r="D30" s="32"/>
      <c r="E30" s="32"/>
      <c r="F30" s="32"/>
      <c r="G30" s="32"/>
      <c r="H30" s="32"/>
      <c r="I30" s="32"/>
      <c r="J30" s="32"/>
      <c r="K30" s="32"/>
      <c r="L30" s="32"/>
      <c r="M30" s="32"/>
      <c r="N30" s="32"/>
      <c r="O30" s="32"/>
    </row>
    <row r="31" spans="1:15" ht="15">
      <c r="A31" s="32"/>
      <c r="B31" s="32"/>
      <c r="C31" s="32"/>
      <c r="D31" s="32"/>
      <c r="E31" s="32"/>
      <c r="F31" s="32"/>
      <c r="G31" s="32"/>
      <c r="H31" s="32"/>
      <c r="I31" s="32"/>
      <c r="J31" s="32"/>
      <c r="K31" s="32"/>
      <c r="L31" s="32"/>
      <c r="M31" s="32"/>
      <c r="N31" s="32"/>
      <c r="O31" s="32"/>
    </row>
    <row r="32" spans="1:15" ht="15">
      <c r="A32" s="32"/>
      <c r="B32" s="32"/>
      <c r="C32" s="32"/>
      <c r="D32" s="32"/>
      <c r="E32" s="32"/>
      <c r="F32" s="32"/>
      <c r="G32" s="32"/>
      <c r="H32" s="32"/>
      <c r="I32" s="32"/>
      <c r="J32" s="32"/>
      <c r="K32" s="32"/>
      <c r="L32" s="32"/>
      <c r="M32" s="32"/>
      <c r="N32" s="32"/>
      <c r="O32" s="32"/>
    </row>
    <row r="33" spans="1:15" ht="15">
      <c r="A33" s="32"/>
      <c r="B33" s="32"/>
      <c r="C33" s="32"/>
      <c r="D33" s="32"/>
      <c r="E33" s="32"/>
      <c r="F33" s="32"/>
      <c r="G33" s="32"/>
      <c r="H33" s="32"/>
      <c r="I33" s="32"/>
      <c r="J33" s="32"/>
      <c r="K33" s="32"/>
      <c r="L33" s="32"/>
      <c r="M33" s="32"/>
      <c r="N33" s="32"/>
      <c r="O33" s="32"/>
    </row>
    <row r="34" spans="1:15" ht="15">
      <c r="A34" s="32"/>
      <c r="B34" s="32"/>
      <c r="C34" s="32"/>
      <c r="D34" s="32"/>
      <c r="E34" s="32"/>
      <c r="F34" s="32"/>
      <c r="G34" s="32"/>
      <c r="H34" s="32"/>
      <c r="I34" s="32"/>
      <c r="J34" s="32"/>
      <c r="K34" s="32"/>
      <c r="L34" s="32"/>
      <c r="M34" s="32"/>
      <c r="N34" s="32"/>
      <c r="O34" s="32"/>
    </row>
    <row r="35" spans="1:15" ht="15">
      <c r="A35" s="32"/>
      <c r="B35" s="32"/>
      <c r="C35" s="32"/>
      <c r="D35" s="32"/>
      <c r="E35" s="32"/>
      <c r="F35" s="32"/>
      <c r="G35" s="32"/>
      <c r="H35" s="32"/>
      <c r="I35" s="32"/>
      <c r="J35" s="32"/>
      <c r="K35" s="32"/>
      <c r="L35" s="32"/>
      <c r="M35" s="32"/>
      <c r="N35" s="32"/>
      <c r="O35" s="32"/>
    </row>
    <row r="36" spans="1:15" ht="15">
      <c r="A36" s="32"/>
      <c r="B36" s="32"/>
      <c r="C36" s="32"/>
      <c r="D36" s="32"/>
      <c r="E36" s="32"/>
      <c r="F36" s="32"/>
      <c r="G36" s="32"/>
      <c r="H36" s="32"/>
      <c r="I36" s="32"/>
      <c r="J36" s="32"/>
      <c r="K36" s="32"/>
      <c r="L36" s="32"/>
      <c r="M36" s="32"/>
      <c r="N36" s="32"/>
      <c r="O36" s="32"/>
    </row>
    <row r="37" spans="1:15" ht="15">
      <c r="A37" s="32"/>
      <c r="B37" s="32"/>
      <c r="C37" s="32"/>
      <c r="D37" s="32"/>
      <c r="E37" s="32"/>
      <c r="F37" s="32"/>
      <c r="G37" s="32"/>
      <c r="H37" s="32"/>
      <c r="I37" s="32"/>
      <c r="J37" s="32"/>
      <c r="K37" s="32"/>
      <c r="L37" s="32"/>
      <c r="M37" s="32"/>
      <c r="N37" s="32"/>
      <c r="O37" s="32"/>
    </row>
    <row r="38" spans="1:15" ht="15">
      <c r="A38" s="32"/>
      <c r="B38" s="32"/>
      <c r="C38" s="32"/>
      <c r="D38" s="32"/>
      <c r="E38" s="32"/>
      <c r="F38" s="32"/>
      <c r="G38" s="32"/>
      <c r="H38" s="32"/>
      <c r="I38" s="32"/>
      <c r="J38" s="32"/>
      <c r="K38" s="32"/>
      <c r="L38" s="32"/>
      <c r="M38" s="32"/>
      <c r="N38" s="32"/>
      <c r="O38" s="32"/>
    </row>
    <row r="39" spans="1:15" ht="15">
      <c r="A39" s="32"/>
      <c r="B39" s="32"/>
      <c r="C39" s="32"/>
      <c r="D39" s="32"/>
      <c r="E39" s="32"/>
      <c r="F39" s="32"/>
      <c r="G39" s="32"/>
      <c r="H39" s="32"/>
      <c r="I39" s="32"/>
      <c r="J39" s="32"/>
      <c r="K39" s="32"/>
      <c r="L39" s="32"/>
      <c r="M39" s="32"/>
      <c r="N39" s="32"/>
      <c r="O39" s="32"/>
    </row>
    <row r="40" spans="1:15" ht="15">
      <c r="A40" s="32"/>
      <c r="B40" s="32"/>
      <c r="C40" s="32"/>
      <c r="D40" s="32"/>
      <c r="E40" s="32"/>
      <c r="F40" s="32"/>
      <c r="G40" s="32"/>
      <c r="H40" s="32"/>
      <c r="I40" s="32"/>
      <c r="J40" s="32"/>
      <c r="K40" s="32"/>
      <c r="L40" s="32"/>
      <c r="M40" s="32"/>
      <c r="N40" s="32"/>
      <c r="O40" s="32"/>
    </row>
    <row r="41" spans="1:15" ht="15">
      <c r="A41" s="32"/>
      <c r="B41" s="32"/>
      <c r="C41" s="32"/>
      <c r="D41" s="32"/>
      <c r="E41" s="32"/>
      <c r="F41" s="32"/>
      <c r="G41" s="32"/>
      <c r="H41" s="32"/>
      <c r="I41" s="32"/>
      <c r="J41" s="32"/>
      <c r="K41" s="32"/>
      <c r="L41" s="32"/>
      <c r="M41" s="32"/>
      <c r="N41" s="32"/>
      <c r="O41" s="32"/>
    </row>
    <row r="42" spans="1:15" ht="15">
      <c r="A42" s="32"/>
      <c r="B42" s="32"/>
      <c r="C42" s="32"/>
      <c r="D42" s="32"/>
      <c r="E42" s="32"/>
      <c r="F42" s="32"/>
      <c r="G42" s="32"/>
      <c r="H42" s="32"/>
      <c r="I42" s="32"/>
      <c r="J42" s="32"/>
      <c r="K42" s="32"/>
      <c r="L42" s="32"/>
      <c r="M42" s="32"/>
      <c r="N42" s="32"/>
      <c r="O42" s="32"/>
    </row>
  </sheetData>
  <mergeCells count="4">
    <mergeCell ref="D19:N19"/>
    <mergeCell ref="D20:N20"/>
    <mergeCell ref="D22:N22"/>
    <mergeCell ref="D23:N23"/>
  </mergeCells>
  <printOptions/>
  <pageMargins left="0.5" right="0.5" top="0.25" bottom="0.33" header="0.25" footer="0.3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2"/>
  <sheetViews>
    <sheetView showGridLines="0" zoomScaleSheetLayoutView="100" workbookViewId="0" topLeftCell="A1">
      <selection activeCell="H18" sqref="H18"/>
    </sheetView>
  </sheetViews>
  <sheetFormatPr defaultColWidth="9.140625" defaultRowHeight="12.75"/>
  <cols>
    <col min="1" max="1" width="2.421875" style="4" customWidth="1"/>
    <col min="2" max="2" width="18.8515625" style="4" customWidth="1"/>
    <col min="3" max="3" width="8.00390625" style="4" customWidth="1"/>
    <col min="4" max="4" width="5.421875" style="4" customWidth="1"/>
    <col min="5" max="5" width="1.7109375" style="4" customWidth="1"/>
    <col min="6" max="6" width="12.7109375" style="97" customWidth="1"/>
    <col min="7" max="7" width="1.7109375" style="5" customWidth="1"/>
    <col min="8" max="8" width="12.7109375" style="4" customWidth="1"/>
    <col min="9" max="9" width="2.7109375" style="4" customWidth="1"/>
    <col min="10" max="10" width="12.7109375" style="97"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2" t="s">
        <v>3</v>
      </c>
      <c r="B4" s="8"/>
      <c r="C4" s="8"/>
      <c r="D4" s="8"/>
      <c r="E4" s="8"/>
      <c r="F4" s="104"/>
      <c r="G4" s="9"/>
      <c r="H4" s="8"/>
      <c r="I4" s="8"/>
      <c r="J4" s="104"/>
      <c r="K4" s="9"/>
      <c r="L4" s="8"/>
      <c r="M4" s="23"/>
    </row>
    <row r="7" spans="1:12" ht="12.75">
      <c r="A7" s="10"/>
      <c r="B7" s="11"/>
      <c r="C7" s="11"/>
      <c r="D7" s="11"/>
      <c r="E7" s="11"/>
      <c r="F7" s="200"/>
      <c r="G7" s="12"/>
      <c r="H7" s="11"/>
      <c r="I7" s="11"/>
      <c r="J7" s="200"/>
      <c r="K7" s="12"/>
      <c r="L7" s="13"/>
    </row>
    <row r="8" spans="1:12" ht="12.75">
      <c r="A8" s="328" t="s">
        <v>211</v>
      </c>
      <c r="B8" s="329"/>
      <c r="C8" s="329"/>
      <c r="D8" s="329"/>
      <c r="E8" s="329"/>
      <c r="F8" s="329"/>
      <c r="G8" s="329"/>
      <c r="H8" s="329"/>
      <c r="I8" s="329"/>
      <c r="J8" s="329"/>
      <c r="K8" s="329"/>
      <c r="L8" s="330"/>
    </row>
    <row r="9" spans="1:12" ht="12.75">
      <c r="A9" s="331" t="s">
        <v>245</v>
      </c>
      <c r="B9" s="329"/>
      <c r="C9" s="329"/>
      <c r="D9" s="329"/>
      <c r="E9" s="329"/>
      <c r="F9" s="329"/>
      <c r="G9" s="329"/>
      <c r="H9" s="329"/>
      <c r="I9" s="329"/>
      <c r="J9" s="329"/>
      <c r="K9" s="329"/>
      <c r="L9" s="330"/>
    </row>
    <row r="10" spans="1:12" ht="12.75">
      <c r="A10" s="332" t="s">
        <v>4</v>
      </c>
      <c r="B10" s="333"/>
      <c r="C10" s="333"/>
      <c r="D10" s="333"/>
      <c r="E10" s="333"/>
      <c r="F10" s="333"/>
      <c r="G10" s="333"/>
      <c r="H10" s="333"/>
      <c r="I10" s="333"/>
      <c r="J10" s="333"/>
      <c r="K10" s="333"/>
      <c r="L10" s="334"/>
    </row>
    <row r="11" spans="1:12" ht="12.75">
      <c r="A11" s="15"/>
      <c r="B11" s="8"/>
      <c r="C11" s="8"/>
      <c r="D11" s="8"/>
      <c r="E11" s="8"/>
      <c r="F11" s="104"/>
      <c r="G11" s="9"/>
      <c r="H11" s="8"/>
      <c r="I11" s="8"/>
      <c r="J11" s="104"/>
      <c r="K11" s="9"/>
      <c r="L11" s="16"/>
    </row>
    <row r="14" spans="6:12" ht="12.75">
      <c r="F14" s="325" t="s">
        <v>102</v>
      </c>
      <c r="G14" s="325"/>
      <c r="H14" s="325"/>
      <c r="J14" s="325" t="s">
        <v>103</v>
      </c>
      <c r="K14" s="325"/>
      <c r="L14" s="325"/>
    </row>
    <row r="15" spans="6:13" ht="12.75">
      <c r="F15" s="325" t="s">
        <v>287</v>
      </c>
      <c r="G15" s="325"/>
      <c r="H15" s="325"/>
      <c r="J15" s="325" t="s">
        <v>246</v>
      </c>
      <c r="K15" s="325"/>
      <c r="L15" s="325"/>
      <c r="M15" s="96"/>
    </row>
    <row r="16" spans="4:12" ht="12.75">
      <c r="D16" s="18" t="s">
        <v>59</v>
      </c>
      <c r="E16" s="18"/>
      <c r="F16" s="199" t="s">
        <v>247</v>
      </c>
      <c r="G16" s="14"/>
      <c r="H16" s="17" t="s">
        <v>248</v>
      </c>
      <c r="I16" s="17"/>
      <c r="J16" s="199" t="s">
        <v>247</v>
      </c>
      <c r="K16" s="14"/>
      <c r="L16" s="17" t="s">
        <v>248</v>
      </c>
    </row>
    <row r="17" spans="6:12" s="5" customFormat="1" ht="13.5">
      <c r="F17" s="201" t="s">
        <v>5</v>
      </c>
      <c r="G17" s="24"/>
      <c r="H17" s="121" t="s">
        <v>5</v>
      </c>
      <c r="I17" s="19"/>
      <c r="J17" s="201" t="s">
        <v>5</v>
      </c>
      <c r="K17" s="24"/>
      <c r="L17" s="121" t="s">
        <v>5</v>
      </c>
    </row>
    <row r="18" spans="6:12" s="5" customFormat="1" ht="13.5">
      <c r="F18" s="201"/>
      <c r="G18" s="24"/>
      <c r="H18" s="121"/>
      <c r="I18" s="19"/>
      <c r="J18" s="201"/>
      <c r="K18" s="24"/>
      <c r="L18" s="121"/>
    </row>
    <row r="19" spans="7:11" ht="12.75">
      <c r="G19" s="25"/>
      <c r="K19" s="25"/>
    </row>
    <row r="20" spans="1:12" ht="12.75">
      <c r="A20" s="5" t="s">
        <v>11</v>
      </c>
      <c r="F20" s="97">
        <v>6980806</v>
      </c>
      <c r="G20" s="29"/>
      <c r="H20" s="99">
        <v>4983018</v>
      </c>
      <c r="I20" s="21"/>
      <c r="J20" s="97">
        <v>10530251</v>
      </c>
      <c r="K20" s="29"/>
      <c r="L20" s="99">
        <v>11483714</v>
      </c>
    </row>
    <row r="21" spans="7:12" ht="12.75">
      <c r="G21" s="29"/>
      <c r="H21" s="99"/>
      <c r="I21" s="21"/>
      <c r="K21" s="29"/>
      <c r="L21" s="99"/>
    </row>
    <row r="22" spans="2:13" s="26" customFormat="1" ht="12.75">
      <c r="B22" s="4" t="s">
        <v>8</v>
      </c>
      <c r="C22" s="23"/>
      <c r="D22" s="4"/>
      <c r="E22" s="4"/>
      <c r="F22" s="205">
        <v>-5916986</v>
      </c>
      <c r="G22" s="29"/>
      <c r="H22" s="99">
        <v>-3712854</v>
      </c>
      <c r="I22" s="21"/>
      <c r="J22" s="205">
        <v>-8868824</v>
      </c>
      <c r="K22" s="29"/>
      <c r="L22" s="99">
        <v>-8972226</v>
      </c>
      <c r="M22" s="4"/>
    </row>
    <row r="23" spans="6:12" ht="12.75">
      <c r="F23" s="104"/>
      <c r="G23" s="29"/>
      <c r="H23" s="101"/>
      <c r="I23" s="21"/>
      <c r="J23" s="104"/>
      <c r="K23" s="29"/>
      <c r="L23" s="101"/>
    </row>
    <row r="24" spans="1:12" ht="12.75">
      <c r="A24" s="5" t="s">
        <v>202</v>
      </c>
      <c r="F24" s="97">
        <f>SUM(F20:F23)</f>
        <v>1063820</v>
      </c>
      <c r="G24" s="20"/>
      <c r="H24" s="99">
        <f>SUM(H20:H23)</f>
        <v>1270164</v>
      </c>
      <c r="I24" s="21"/>
      <c r="J24" s="97">
        <f>SUM(J20:J23)</f>
        <v>1661427</v>
      </c>
      <c r="K24" s="29"/>
      <c r="L24" s="99">
        <f>SUM(L20:L23)</f>
        <v>2511488</v>
      </c>
    </row>
    <row r="25" spans="7:12" ht="12.75">
      <c r="G25" s="29"/>
      <c r="H25" s="98"/>
      <c r="I25" s="21"/>
      <c r="K25" s="29"/>
      <c r="L25" s="98"/>
    </row>
    <row r="26" spans="2:12" ht="12.75">
      <c r="B26" s="4" t="s">
        <v>10</v>
      </c>
      <c r="F26" s="97">
        <v>75023</v>
      </c>
      <c r="G26" s="29"/>
      <c r="H26" s="99">
        <v>88705</v>
      </c>
      <c r="I26" s="21"/>
      <c r="J26" s="97">
        <v>148303</v>
      </c>
      <c r="K26" s="29"/>
      <c r="L26" s="99">
        <v>178233</v>
      </c>
    </row>
    <row r="27" spans="2:12" ht="12.75">
      <c r="B27" s="4" t="s">
        <v>184</v>
      </c>
      <c r="F27" s="97">
        <v>76460</v>
      </c>
      <c r="G27" s="29"/>
      <c r="H27" s="99">
        <v>-42315</v>
      </c>
      <c r="I27" s="21"/>
      <c r="J27" s="97">
        <v>-868</v>
      </c>
      <c r="K27" s="29"/>
      <c r="L27" s="99">
        <v>-246820</v>
      </c>
    </row>
    <row r="28" spans="2:13" s="26" customFormat="1" ht="12.75">
      <c r="B28" s="4" t="s">
        <v>104</v>
      </c>
      <c r="C28" s="4"/>
      <c r="D28" s="4"/>
      <c r="E28" s="4"/>
      <c r="F28" s="97">
        <v>-778308</v>
      </c>
      <c r="G28" s="29"/>
      <c r="H28" s="99">
        <v>-1006950</v>
      </c>
      <c r="I28" s="21"/>
      <c r="J28" s="205">
        <v>-1495489</v>
      </c>
      <c r="K28" s="29"/>
      <c r="L28" s="99">
        <v>-1685386</v>
      </c>
      <c r="M28" s="4"/>
    </row>
    <row r="29" spans="6:12" ht="12.75">
      <c r="F29" s="104"/>
      <c r="G29" s="29"/>
      <c r="H29" s="101"/>
      <c r="I29" s="21"/>
      <c r="J29" s="104"/>
      <c r="K29" s="29"/>
      <c r="L29" s="101"/>
    </row>
    <row r="30" spans="1:12" ht="12.75">
      <c r="A30" s="5" t="s">
        <v>272</v>
      </c>
      <c r="F30" s="119">
        <f>SUM(F24:F29)</f>
        <v>436995</v>
      </c>
      <c r="G30" s="72"/>
      <c r="H30" s="102">
        <f>SUM(H24:H29)</f>
        <v>309604</v>
      </c>
      <c r="I30" s="72"/>
      <c r="J30" s="119">
        <f>SUM(J24:J29)</f>
        <v>313373</v>
      </c>
      <c r="K30" s="72"/>
      <c r="L30" s="102">
        <f>SUM(L24:L29)</f>
        <v>757515</v>
      </c>
    </row>
    <row r="31" spans="1:12" ht="12.75">
      <c r="A31" s="5"/>
      <c r="G31" s="29"/>
      <c r="H31" s="98"/>
      <c r="I31" s="21"/>
      <c r="K31" s="29"/>
      <c r="L31" s="98"/>
    </row>
    <row r="32" spans="1:12" ht="12.75">
      <c r="A32" s="5"/>
      <c r="B32" s="4" t="s">
        <v>105</v>
      </c>
      <c r="F32" s="97">
        <v>0</v>
      </c>
      <c r="G32" s="89"/>
      <c r="H32" s="98">
        <v>0</v>
      </c>
      <c r="I32" s="99"/>
      <c r="J32" s="97">
        <v>0</v>
      </c>
      <c r="K32" s="89"/>
      <c r="L32" s="98">
        <v>0</v>
      </c>
    </row>
    <row r="33" spans="1:12" ht="12.75">
      <c r="A33" s="5"/>
      <c r="F33" s="104"/>
      <c r="G33" s="29"/>
      <c r="H33" s="101"/>
      <c r="I33" s="21"/>
      <c r="J33" s="104"/>
      <c r="K33" s="29"/>
      <c r="L33" s="101"/>
    </row>
    <row r="34" spans="1:12" ht="12.75">
      <c r="A34" s="5" t="s">
        <v>255</v>
      </c>
      <c r="F34" s="119">
        <f>SUM(F30:F33)</f>
        <v>436995</v>
      </c>
      <c r="G34" s="72"/>
      <c r="H34" s="102">
        <f>SUM(H30:H33)</f>
        <v>309604</v>
      </c>
      <c r="I34" s="72"/>
      <c r="J34" s="119">
        <f>SUM(J30:J33)</f>
        <v>313373</v>
      </c>
      <c r="K34" s="72"/>
      <c r="L34" s="102">
        <f>SUM(L30:L33)</f>
        <v>757515</v>
      </c>
    </row>
    <row r="35" spans="7:12" ht="12.75">
      <c r="G35" s="29"/>
      <c r="H35" s="98"/>
      <c r="I35" s="21"/>
      <c r="K35" s="29"/>
      <c r="L35" s="98"/>
    </row>
    <row r="36" spans="2:12" ht="12.75">
      <c r="B36" s="4" t="s">
        <v>106</v>
      </c>
      <c r="D36" s="78" t="s">
        <v>47</v>
      </c>
      <c r="E36" s="17"/>
      <c r="F36" s="97">
        <v>0</v>
      </c>
      <c r="G36" s="29"/>
      <c r="H36" s="99">
        <v>14000</v>
      </c>
      <c r="I36" s="30"/>
      <c r="J36" s="97">
        <v>0</v>
      </c>
      <c r="K36" s="29"/>
      <c r="L36" s="99">
        <v>-5000</v>
      </c>
    </row>
    <row r="37" spans="4:12" ht="12.75">
      <c r="D37" s="78"/>
      <c r="E37" s="17"/>
      <c r="F37" s="104"/>
      <c r="G37" s="29"/>
      <c r="H37" s="101"/>
      <c r="I37" s="21"/>
      <c r="J37" s="104"/>
      <c r="K37" s="29"/>
      <c r="L37" s="101"/>
    </row>
    <row r="38" spans="1:12" ht="13.5" thickBot="1">
      <c r="A38" s="5" t="s">
        <v>273</v>
      </c>
      <c r="D38" s="78" t="s">
        <v>39</v>
      </c>
      <c r="F38" s="105">
        <f>SUM(F34:F37)</f>
        <v>436995</v>
      </c>
      <c r="G38" s="29"/>
      <c r="H38" s="103">
        <f>SUM(H34:H37)</f>
        <v>323604</v>
      </c>
      <c r="I38" s="21"/>
      <c r="J38" s="105">
        <f>SUM(J34:J37)</f>
        <v>313373</v>
      </c>
      <c r="K38" s="29"/>
      <c r="L38" s="103">
        <f>SUM(L34:L37)</f>
        <v>752515</v>
      </c>
    </row>
    <row r="39" spans="1:12" ht="12.75">
      <c r="A39" s="5"/>
      <c r="D39" s="78"/>
      <c r="F39" s="89"/>
      <c r="G39" s="29"/>
      <c r="H39" s="100"/>
      <c r="I39" s="21"/>
      <c r="J39" s="89"/>
      <c r="K39" s="29"/>
      <c r="L39" s="100"/>
    </row>
    <row r="40" spans="1:12" ht="12.75">
      <c r="A40" s="5" t="s">
        <v>107</v>
      </c>
      <c r="D40" s="26"/>
      <c r="G40" s="29"/>
      <c r="H40" s="100"/>
      <c r="I40" s="21"/>
      <c r="K40" s="29"/>
      <c r="L40" s="100"/>
    </row>
    <row r="41" spans="1:12" ht="12.75">
      <c r="A41" s="5"/>
      <c r="B41" s="4" t="s">
        <v>108</v>
      </c>
      <c r="D41" s="26"/>
      <c r="F41" s="120">
        <f>F38</f>
        <v>436995</v>
      </c>
      <c r="G41" s="87"/>
      <c r="H41" s="91">
        <f>H38</f>
        <v>323604</v>
      </c>
      <c r="I41" s="87"/>
      <c r="J41" s="120">
        <f>J38</f>
        <v>313373</v>
      </c>
      <c r="K41" s="87"/>
      <c r="L41" s="91">
        <f>L38</f>
        <v>752515</v>
      </c>
    </row>
    <row r="42" spans="1:12" ht="12.75">
      <c r="A42" s="5"/>
      <c r="B42" s="4" t="s">
        <v>81</v>
      </c>
      <c r="D42" s="26"/>
      <c r="F42" s="97">
        <v>0</v>
      </c>
      <c r="G42" s="89"/>
      <c r="H42" s="100">
        <v>0</v>
      </c>
      <c r="I42" s="99"/>
      <c r="J42" s="97">
        <v>0</v>
      </c>
      <c r="K42" s="89"/>
      <c r="L42" s="100">
        <v>0</v>
      </c>
    </row>
    <row r="43" spans="1:12" ht="13.5" thickBot="1">
      <c r="A43" s="5" t="s">
        <v>274</v>
      </c>
      <c r="D43" s="26"/>
      <c r="F43" s="105">
        <f>SUM(F41:F42)</f>
        <v>436995</v>
      </c>
      <c r="G43" s="29"/>
      <c r="H43" s="103">
        <f>SUM(H41:H42)</f>
        <v>323604</v>
      </c>
      <c r="I43" s="21"/>
      <c r="J43" s="105">
        <f>SUM(J41:J42)</f>
        <v>313373</v>
      </c>
      <c r="K43" s="29"/>
      <c r="L43" s="103">
        <f>SUM(L41:L42)</f>
        <v>752515</v>
      </c>
    </row>
    <row r="44" spans="1:12" ht="12.75">
      <c r="A44" s="5"/>
      <c r="D44" s="26"/>
      <c r="G44" s="29"/>
      <c r="H44" s="68"/>
      <c r="I44" s="21"/>
      <c r="K44" s="29"/>
      <c r="L44" s="87"/>
    </row>
    <row r="45" spans="1:12" ht="12.75">
      <c r="A45" s="5"/>
      <c r="D45" s="26"/>
      <c r="G45" s="29"/>
      <c r="H45" s="68"/>
      <c r="I45" s="21"/>
      <c r="K45" s="29"/>
      <c r="L45" s="87"/>
    </row>
    <row r="46" spans="1:12" ht="12.75">
      <c r="A46" s="5" t="s">
        <v>109</v>
      </c>
      <c r="D46" s="26"/>
      <c r="G46" s="29"/>
      <c r="H46" s="68"/>
      <c r="I46" s="21"/>
      <c r="K46" s="29"/>
      <c r="L46" s="87"/>
    </row>
    <row r="47" spans="1:12" ht="12.75">
      <c r="A47" s="5"/>
      <c r="D47" s="26"/>
      <c r="G47" s="29"/>
      <c r="H47" s="68"/>
      <c r="I47" s="21"/>
      <c r="K47" s="29"/>
      <c r="L47" s="87"/>
    </row>
    <row r="48" spans="1:12" ht="13.5" thickBot="1">
      <c r="A48" s="73" t="s">
        <v>275</v>
      </c>
      <c r="D48" s="78" t="s">
        <v>127</v>
      </c>
      <c r="F48" s="204">
        <f>F38/163000000*100</f>
        <v>0.26809509202453985</v>
      </c>
      <c r="G48" s="106"/>
      <c r="H48" s="183">
        <f>H38/16300000*10</f>
        <v>0.19853006134969325</v>
      </c>
      <c r="I48" s="106"/>
      <c r="J48" s="204">
        <f>J38/16300000*10</f>
        <v>0.19225337423312883</v>
      </c>
      <c r="K48" s="106"/>
      <c r="L48" s="183">
        <f>L38/16300000*10</f>
        <v>0.4616656441717792</v>
      </c>
    </row>
    <row r="49" spans="4:12" ht="12.75">
      <c r="D49" s="26"/>
      <c r="F49" s="119"/>
      <c r="G49" s="107"/>
      <c r="H49" s="109"/>
      <c r="I49" s="109"/>
      <c r="J49" s="119"/>
      <c r="K49" s="107"/>
      <c r="L49" s="109"/>
    </row>
    <row r="50" spans="1:12" ht="13.5" thickBot="1">
      <c r="A50" s="73" t="s">
        <v>110</v>
      </c>
      <c r="F50" s="202" t="s">
        <v>129</v>
      </c>
      <c r="G50" s="107"/>
      <c r="H50" s="108" t="s">
        <v>129</v>
      </c>
      <c r="I50" s="109"/>
      <c r="J50" s="202" t="s">
        <v>129</v>
      </c>
      <c r="K50" s="107"/>
      <c r="L50" s="108" t="s">
        <v>129</v>
      </c>
    </row>
    <row r="51" spans="1:12" ht="12.75">
      <c r="A51" s="5"/>
      <c r="G51" s="29"/>
      <c r="H51" s="21"/>
      <c r="I51" s="21"/>
      <c r="K51" s="29"/>
      <c r="L51" s="21"/>
    </row>
    <row r="52" spans="7:12" ht="12.75">
      <c r="G52" s="65"/>
      <c r="H52" s="66"/>
      <c r="I52" s="66"/>
      <c r="K52" s="65"/>
      <c r="L52" s="66"/>
    </row>
    <row r="53" spans="7:12" ht="12.75">
      <c r="G53" s="65"/>
      <c r="H53" s="66"/>
      <c r="I53" s="66"/>
      <c r="K53" s="65"/>
      <c r="L53" s="66"/>
    </row>
    <row r="54" spans="1:12" ht="12.75" customHeight="1">
      <c r="A54" s="323"/>
      <c r="B54" s="324"/>
      <c r="C54" s="324"/>
      <c r="D54" s="324"/>
      <c r="E54" s="324"/>
      <c r="F54" s="324"/>
      <c r="G54" s="324"/>
      <c r="H54" s="324"/>
      <c r="I54" s="85"/>
      <c r="J54" s="206"/>
      <c r="K54" s="85"/>
      <c r="L54" s="85"/>
    </row>
    <row r="55" spans="1:11" ht="12.75">
      <c r="A55" s="324"/>
      <c r="B55" s="324"/>
      <c r="C55" s="324"/>
      <c r="D55" s="324"/>
      <c r="E55" s="324"/>
      <c r="F55" s="324"/>
      <c r="G55" s="324"/>
      <c r="H55" s="324"/>
      <c r="J55" s="99"/>
      <c r="K55" s="4"/>
    </row>
    <row r="56" spans="1:12" ht="12.75" customHeight="1">
      <c r="A56" s="323" t="s">
        <v>214</v>
      </c>
      <c r="B56" s="323"/>
      <c r="C56" s="323"/>
      <c r="D56" s="323"/>
      <c r="E56" s="323"/>
      <c r="F56" s="323"/>
      <c r="G56" s="323"/>
      <c r="H56" s="323"/>
      <c r="I56" s="327"/>
      <c r="J56" s="327"/>
      <c r="K56" s="327"/>
      <c r="L56" s="327"/>
    </row>
    <row r="57" spans="1:12" ht="27.75" customHeight="1">
      <c r="A57" s="323"/>
      <c r="B57" s="323"/>
      <c r="C57" s="323"/>
      <c r="D57" s="323"/>
      <c r="E57" s="323"/>
      <c r="F57" s="323"/>
      <c r="G57" s="323"/>
      <c r="H57" s="323"/>
      <c r="I57" s="327"/>
      <c r="J57" s="327"/>
      <c r="K57" s="327"/>
      <c r="L57" s="327"/>
    </row>
    <row r="59" spans="1:12" ht="12.75">
      <c r="A59" s="326"/>
      <c r="B59" s="326"/>
      <c r="C59" s="326"/>
      <c r="D59" s="326"/>
      <c r="E59" s="326"/>
      <c r="F59" s="326"/>
      <c r="G59" s="326"/>
      <c r="H59" s="326"/>
      <c r="I59" s="326"/>
      <c r="J59" s="326"/>
      <c r="K59" s="326"/>
      <c r="L59" s="326"/>
    </row>
    <row r="60" spans="1:12" ht="12.75">
      <c r="A60" s="326"/>
      <c r="B60" s="326"/>
      <c r="C60" s="326"/>
      <c r="D60" s="326"/>
      <c r="E60" s="326"/>
      <c r="F60" s="326"/>
      <c r="G60" s="326"/>
      <c r="H60" s="326"/>
      <c r="I60" s="326"/>
      <c r="J60" s="326"/>
      <c r="K60" s="326"/>
      <c r="L60" s="326"/>
    </row>
    <row r="61" spans="1:12" ht="12.75">
      <c r="A61" s="326"/>
      <c r="B61" s="326"/>
      <c r="C61" s="326"/>
      <c r="D61" s="326"/>
      <c r="E61" s="326"/>
      <c r="F61" s="326"/>
      <c r="G61" s="326"/>
      <c r="H61" s="326"/>
      <c r="I61" s="326"/>
      <c r="J61" s="326"/>
      <c r="K61" s="326"/>
      <c r="L61" s="326"/>
    </row>
    <row r="62" spans="1:12" ht="12.75">
      <c r="A62" s="28"/>
      <c r="B62" s="28"/>
      <c r="C62" s="28"/>
      <c r="D62" s="28"/>
      <c r="E62" s="28"/>
      <c r="F62" s="203"/>
      <c r="G62" s="28"/>
      <c r="H62" s="28"/>
      <c r="I62" s="28"/>
      <c r="J62" s="203"/>
      <c r="K62" s="28"/>
      <c r="L62" s="28"/>
    </row>
  </sheetData>
  <mergeCells count="10">
    <mergeCell ref="A8:L8"/>
    <mergeCell ref="A9:L9"/>
    <mergeCell ref="A10:L10"/>
    <mergeCell ref="J14:L14"/>
    <mergeCell ref="F14:H14"/>
    <mergeCell ref="A54:H55"/>
    <mergeCell ref="F15:H15"/>
    <mergeCell ref="J15:L15"/>
    <mergeCell ref="A59:L61"/>
    <mergeCell ref="A56:L57"/>
  </mergeCells>
  <printOptions/>
  <pageMargins left="0.5" right="0.5" top="0.35" bottom="0.43" header="0.35" footer="0.4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0"/>
  <sheetViews>
    <sheetView showGridLines="0" zoomScaleSheetLayoutView="100" workbookViewId="0" topLeftCell="A1">
      <selection activeCell="D35" sqref="D35"/>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2.7109375" style="4" customWidth="1"/>
    <col min="6" max="6" width="14.28125" style="5" customWidth="1"/>
    <col min="7" max="7" width="3.71093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328" t="s">
        <v>249</v>
      </c>
      <c r="B8" s="329"/>
      <c r="C8" s="329"/>
      <c r="D8" s="329"/>
      <c r="E8" s="329"/>
      <c r="F8" s="329"/>
      <c r="G8" s="329"/>
      <c r="H8" s="330"/>
    </row>
    <row r="9" spans="1:8" ht="12.75">
      <c r="A9" s="335" t="str">
        <f>CIS!A10</f>
        <v>(The  figures  have  not  been  audited)</v>
      </c>
      <c r="B9" s="333"/>
      <c r="C9" s="333"/>
      <c r="D9" s="333"/>
      <c r="E9" s="333"/>
      <c r="F9" s="333"/>
      <c r="G9" s="333"/>
      <c r="H9" s="334"/>
    </row>
    <row r="10" spans="1:8" ht="12" customHeight="1">
      <c r="A10" s="15"/>
      <c r="B10" s="8"/>
      <c r="C10" s="8"/>
      <c r="D10" s="8"/>
      <c r="E10" s="8"/>
      <c r="F10" s="9"/>
      <c r="G10" s="8"/>
      <c r="H10" s="16"/>
    </row>
    <row r="11" ht="12" customHeight="1"/>
    <row r="12" ht="12" customHeight="1"/>
    <row r="13" spans="6:8" ht="12.75">
      <c r="F13" s="18" t="s">
        <v>76</v>
      </c>
      <c r="H13" s="17" t="s">
        <v>76</v>
      </c>
    </row>
    <row r="14" spans="6:8" ht="12.75">
      <c r="F14" s="18" t="s">
        <v>247</v>
      </c>
      <c r="H14" s="17" t="s">
        <v>210</v>
      </c>
    </row>
    <row r="15" spans="4:8" ht="12.75">
      <c r="D15" s="18" t="s">
        <v>59</v>
      </c>
      <c r="E15" s="17"/>
      <c r="F15" s="18" t="s">
        <v>78</v>
      </c>
      <c r="H15" s="17" t="s">
        <v>77</v>
      </c>
    </row>
    <row r="16" spans="6:8" ht="13.5">
      <c r="F16" s="19" t="s">
        <v>5</v>
      </c>
      <c r="H16" s="121" t="s">
        <v>5</v>
      </c>
    </row>
    <row r="17" spans="6:8" ht="12.75">
      <c r="F17" s="20"/>
      <c r="H17" s="72"/>
    </row>
    <row r="18" spans="2:8" ht="12.75">
      <c r="B18" s="4" t="s">
        <v>101</v>
      </c>
      <c r="D18" s="78" t="s">
        <v>117</v>
      </c>
      <c r="F18" s="97">
        <v>8062315</v>
      </c>
      <c r="G18" s="21"/>
      <c r="H18" s="268">
        <v>8205780</v>
      </c>
    </row>
    <row r="19" spans="2:8" ht="13.5" thickBot="1">
      <c r="B19" s="5" t="s">
        <v>92</v>
      </c>
      <c r="D19" s="78"/>
      <c r="F19" s="105">
        <f>SUM(F18)</f>
        <v>8062315</v>
      </c>
      <c r="G19" s="21"/>
      <c r="H19" s="270">
        <f>SUM(H18:H18)</f>
        <v>8205780</v>
      </c>
    </row>
    <row r="20" spans="4:8" ht="12.75">
      <c r="D20" s="17"/>
      <c r="F20" s="29"/>
      <c r="G20" s="21"/>
      <c r="H20" s="30"/>
    </row>
    <row r="21" spans="2:8" ht="12.75">
      <c r="B21" s="4" t="s">
        <v>94</v>
      </c>
      <c r="F21" s="123">
        <v>9466132</v>
      </c>
      <c r="G21" s="21"/>
      <c r="H21" s="180">
        <v>8520484</v>
      </c>
    </row>
    <row r="22" spans="2:8" ht="12.75">
      <c r="B22" s="4" t="s">
        <v>95</v>
      </c>
      <c r="F22" s="124">
        <v>6445274</v>
      </c>
      <c r="G22" s="21"/>
      <c r="H22" s="181">
        <v>7276158</v>
      </c>
    </row>
    <row r="23" spans="2:8" ht="12.75">
      <c r="B23" s="4" t="s">
        <v>96</v>
      </c>
      <c r="D23" s="17"/>
      <c r="F23" s="124">
        <v>183510</v>
      </c>
      <c r="G23" s="21"/>
      <c r="H23" s="181">
        <v>196254</v>
      </c>
    </row>
    <row r="24" spans="2:8" ht="12.75">
      <c r="B24" s="4" t="s">
        <v>130</v>
      </c>
      <c r="D24" s="17"/>
      <c r="F24" s="124">
        <v>113645</v>
      </c>
      <c r="G24" s="21"/>
      <c r="H24" s="181">
        <v>95969</v>
      </c>
    </row>
    <row r="25" spans="2:8" ht="12.75">
      <c r="B25" s="4" t="s">
        <v>97</v>
      </c>
      <c r="D25" s="17"/>
      <c r="F25" s="124">
        <v>622002</v>
      </c>
      <c r="G25" s="21"/>
      <c r="H25" s="181">
        <v>1316468</v>
      </c>
    </row>
    <row r="26" spans="2:8" ht="12.75">
      <c r="B26" s="4" t="s">
        <v>98</v>
      </c>
      <c r="D26" s="17"/>
      <c r="F26" s="237">
        <v>1578994</v>
      </c>
      <c r="G26" s="21"/>
      <c r="H26" s="269">
        <v>681416</v>
      </c>
    </row>
    <row r="27" spans="2:8" ht="12" customHeight="1">
      <c r="B27" s="5" t="s">
        <v>93</v>
      </c>
      <c r="F27" s="237">
        <f>SUM(F21:F26)</f>
        <v>18409557</v>
      </c>
      <c r="G27" s="21"/>
      <c r="H27" s="178">
        <f>SUM(H21:H26)</f>
        <v>18086749</v>
      </c>
    </row>
    <row r="28" spans="2:8" ht="12" customHeight="1">
      <c r="B28" s="5"/>
      <c r="F28" s="239"/>
      <c r="G28" s="21"/>
      <c r="H28" s="30"/>
    </row>
    <row r="29" spans="2:8" ht="13.5" thickBot="1">
      <c r="B29" s="5" t="s">
        <v>99</v>
      </c>
      <c r="F29" s="238">
        <f>F19+F27</f>
        <v>26471872</v>
      </c>
      <c r="H29" s="74">
        <f>H19+H27</f>
        <v>26292529</v>
      </c>
    </row>
    <row r="30" spans="6:8" ht="12" customHeight="1">
      <c r="F30" s="20"/>
      <c r="G30" s="21"/>
      <c r="H30" s="72"/>
    </row>
    <row r="31" spans="1:8" ht="13.5">
      <c r="A31" s="1"/>
      <c r="B31" s="2"/>
      <c r="F31" s="20"/>
      <c r="G31" s="21"/>
      <c r="H31" s="72"/>
    </row>
    <row r="32" spans="1:8" ht="12" customHeight="1">
      <c r="A32" s="1"/>
      <c r="B32" s="88" t="s">
        <v>79</v>
      </c>
      <c r="F32" s="20"/>
      <c r="G32" s="21"/>
      <c r="H32" s="72"/>
    </row>
    <row r="33" spans="1:8" ht="12.75">
      <c r="A33" s="2"/>
      <c r="B33" s="3" t="s">
        <v>87</v>
      </c>
      <c r="F33" s="123">
        <v>16300000</v>
      </c>
      <c r="G33" s="83"/>
      <c r="H33" s="179">
        <v>16300000</v>
      </c>
    </row>
    <row r="34" spans="1:8" ht="12.75">
      <c r="A34" s="2"/>
      <c r="B34" s="3" t="s">
        <v>88</v>
      </c>
      <c r="F34" s="124">
        <v>4663468</v>
      </c>
      <c r="G34" s="21"/>
      <c r="H34" s="177">
        <v>4663468</v>
      </c>
    </row>
    <row r="35" spans="1:8" ht="12.75">
      <c r="A35" s="2"/>
      <c r="B35" s="3" t="s">
        <v>242</v>
      </c>
      <c r="F35" s="272">
        <f>Equity!H23</f>
        <v>-1575959</v>
      </c>
      <c r="G35" s="21"/>
      <c r="H35" s="235">
        <v>-1889332</v>
      </c>
    </row>
    <row r="36" spans="1:8" ht="12.75">
      <c r="A36" s="2"/>
      <c r="B36" s="92" t="s">
        <v>80</v>
      </c>
      <c r="F36" s="89">
        <f>SUM(F33:F35)</f>
        <v>19387509</v>
      </c>
      <c r="G36" s="21"/>
      <c r="H36" s="87">
        <f>SUM(H33:H35)</f>
        <v>19074136</v>
      </c>
    </row>
    <row r="37" spans="1:8" ht="12.75">
      <c r="A37" s="2"/>
      <c r="B37" s="92" t="s">
        <v>81</v>
      </c>
      <c r="F37" s="90">
        <v>0</v>
      </c>
      <c r="G37" s="21"/>
      <c r="H37" s="91">
        <v>0</v>
      </c>
    </row>
    <row r="38" spans="1:8" ht="12.75">
      <c r="A38" s="2"/>
      <c r="B38" s="92" t="s">
        <v>100</v>
      </c>
      <c r="F38" s="93">
        <f>SUM(F36:F37)</f>
        <v>19387509</v>
      </c>
      <c r="G38" s="21"/>
      <c r="H38" s="94">
        <f>SUM(H36:H37)</f>
        <v>19074136</v>
      </c>
    </row>
    <row r="39" spans="1:8" ht="12.75">
      <c r="A39" s="2"/>
      <c r="B39" s="92"/>
      <c r="F39" s="89"/>
      <c r="G39" s="21"/>
      <c r="H39" s="91"/>
    </row>
    <row r="40" spans="1:8" ht="12.75">
      <c r="A40" s="2"/>
      <c r="B40" s="92" t="s">
        <v>82</v>
      </c>
      <c r="F40" s="20"/>
      <c r="G40" s="21"/>
      <c r="H40" s="87"/>
    </row>
    <row r="41" spans="1:8" ht="12.75">
      <c r="A41" s="2"/>
      <c r="B41" s="3" t="s">
        <v>89</v>
      </c>
      <c r="F41" s="97">
        <v>0</v>
      </c>
      <c r="G41" s="21"/>
      <c r="H41" s="99">
        <v>0</v>
      </c>
    </row>
    <row r="42" spans="2:8" ht="12" customHeight="1">
      <c r="B42" s="5" t="s">
        <v>83</v>
      </c>
      <c r="F42" s="93">
        <f>F41</f>
        <v>0</v>
      </c>
      <c r="G42" s="21"/>
      <c r="H42" s="207">
        <f>H41</f>
        <v>0</v>
      </c>
    </row>
    <row r="43" spans="2:8" ht="12" customHeight="1">
      <c r="B43" s="5"/>
      <c r="F43" s="29"/>
      <c r="G43" s="21"/>
      <c r="H43" s="87"/>
    </row>
    <row r="44" spans="2:8" ht="12.75">
      <c r="B44" s="4" t="s">
        <v>90</v>
      </c>
      <c r="F44" s="123">
        <v>4527589</v>
      </c>
      <c r="G44" s="21"/>
      <c r="H44" s="180">
        <v>5997410</v>
      </c>
    </row>
    <row r="45" spans="2:8" ht="12.75">
      <c r="B45" s="4" t="s">
        <v>91</v>
      </c>
      <c r="F45" s="124">
        <v>2556774</v>
      </c>
      <c r="G45" s="21"/>
      <c r="H45" s="181">
        <v>1220983</v>
      </c>
    </row>
    <row r="46" spans="2:8" s="23" customFormat="1" ht="12.75">
      <c r="B46" s="25" t="s">
        <v>84</v>
      </c>
      <c r="F46" s="125">
        <f>SUM(F44:F45)</f>
        <v>7084363</v>
      </c>
      <c r="G46" s="30"/>
      <c r="H46" s="86">
        <f>SUM(H44:H45)</f>
        <v>7218393</v>
      </c>
    </row>
    <row r="47" spans="2:8" s="23" customFormat="1" ht="12.75">
      <c r="B47" s="25" t="s">
        <v>85</v>
      </c>
      <c r="F47" s="93">
        <f>F42+F46</f>
        <v>7084363</v>
      </c>
      <c r="G47" s="30"/>
      <c r="H47" s="95">
        <f>H42+H46</f>
        <v>7218393</v>
      </c>
    </row>
    <row r="48" spans="2:8" s="23" customFormat="1" ht="12.75">
      <c r="B48" s="25"/>
      <c r="F48" s="29"/>
      <c r="G48" s="30"/>
      <c r="H48" s="87"/>
    </row>
    <row r="49" spans="2:8" s="23" customFormat="1" ht="12.75">
      <c r="B49" s="25"/>
      <c r="F49" s="234"/>
      <c r="G49" s="30"/>
      <c r="H49" s="87"/>
    </row>
    <row r="50" spans="2:8" s="23" customFormat="1" ht="13.5" thickBot="1">
      <c r="B50" s="25" t="s">
        <v>86</v>
      </c>
      <c r="F50" s="238">
        <f>F38+F47</f>
        <v>26471872</v>
      </c>
      <c r="G50" s="30"/>
      <c r="H50" s="236">
        <f>H38+H47</f>
        <v>26292529</v>
      </c>
    </row>
    <row r="51" spans="6:8" ht="12" customHeight="1">
      <c r="F51" s="20"/>
      <c r="H51" s="72"/>
    </row>
    <row r="52" spans="2:8" ht="16.5" thickBot="1">
      <c r="B52" s="64" t="s">
        <v>155</v>
      </c>
      <c r="C52" s="26"/>
      <c r="D52" s="26"/>
      <c r="E52" s="26"/>
      <c r="F52" s="84">
        <f>F36/(F33/0.1)</f>
        <v>0.11894177300613497</v>
      </c>
      <c r="G52" s="122"/>
      <c r="H52" s="84">
        <f>H38/(H33/0.1)</f>
        <v>0.11701923926380368</v>
      </c>
    </row>
    <row r="53" spans="1:8" ht="12.75">
      <c r="A53" s="26"/>
      <c r="B53" s="26"/>
      <c r="C53" s="26"/>
      <c r="F53" s="76"/>
      <c r="H53" s="30"/>
    </row>
    <row r="54" spans="1:12" ht="12.75">
      <c r="A54" s="5"/>
      <c r="B54" s="182" t="s">
        <v>156</v>
      </c>
      <c r="F54" s="77"/>
      <c r="G54" s="29"/>
      <c r="H54" s="21"/>
      <c r="I54" s="21"/>
      <c r="J54" s="20"/>
      <c r="K54" s="29"/>
      <c r="L54" s="21"/>
    </row>
    <row r="55" spans="1:12" ht="12.75">
      <c r="A55" s="75"/>
      <c r="B55" s="75"/>
      <c r="C55" s="75"/>
      <c r="D55" s="75"/>
      <c r="E55" s="75"/>
      <c r="F55" s="75"/>
      <c r="G55" s="75"/>
      <c r="H55" s="75"/>
      <c r="I55" s="85"/>
      <c r="J55" s="85"/>
      <c r="K55" s="85"/>
      <c r="L55" s="85"/>
    </row>
    <row r="56" spans="1:12" ht="12.75" customHeight="1">
      <c r="A56" s="323" t="s">
        <v>215</v>
      </c>
      <c r="B56" s="324"/>
      <c r="C56" s="324"/>
      <c r="D56" s="324"/>
      <c r="E56" s="324"/>
      <c r="F56" s="324"/>
      <c r="G56" s="324"/>
      <c r="H56" s="324"/>
      <c r="I56" s="85"/>
      <c r="J56" s="85"/>
      <c r="K56" s="85"/>
      <c r="L56" s="85"/>
    </row>
    <row r="57" spans="1:8" ht="12.75">
      <c r="A57" s="324"/>
      <c r="B57" s="324"/>
      <c r="C57" s="324"/>
      <c r="D57" s="324"/>
      <c r="E57" s="324"/>
      <c r="F57" s="324"/>
      <c r="G57" s="324"/>
      <c r="H57" s="324"/>
    </row>
    <row r="58" spans="6:8" ht="12.75">
      <c r="F58" s="29"/>
      <c r="H58" s="30"/>
    </row>
    <row r="59" spans="1:12" ht="12.75">
      <c r="A59" s="326"/>
      <c r="B59" s="326"/>
      <c r="C59" s="326"/>
      <c r="D59" s="326"/>
      <c r="E59" s="326"/>
      <c r="F59" s="326"/>
      <c r="G59" s="326"/>
      <c r="H59" s="326"/>
      <c r="I59" s="326"/>
      <c r="J59" s="326"/>
      <c r="K59" s="326"/>
      <c r="L59" s="326"/>
    </row>
    <row r="60" ht="12.75">
      <c r="F60" s="20"/>
    </row>
  </sheetData>
  <mergeCells count="4">
    <mergeCell ref="A8:H8"/>
    <mergeCell ref="A9:H9"/>
    <mergeCell ref="A59:L59"/>
    <mergeCell ref="A56:H57"/>
  </mergeCells>
  <printOptions/>
  <pageMargins left="0.5" right="0.5" top="0.44" bottom="0.51" header="0.42"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9"/>
  <sheetViews>
    <sheetView showGridLines="0" zoomScaleSheetLayoutView="100" workbookViewId="0" topLeftCell="A1">
      <selection activeCell="A10" sqref="A10:K10"/>
    </sheetView>
  </sheetViews>
  <sheetFormatPr defaultColWidth="9.140625" defaultRowHeight="12.75"/>
  <cols>
    <col min="1" max="1" width="11.28125" style="4" customWidth="1"/>
    <col min="2" max="2" width="15.00390625" style="4" customWidth="1"/>
    <col min="3" max="3" width="12.57421875" style="4" customWidth="1"/>
    <col min="4" max="4" width="2.00390625" style="4" customWidth="1"/>
    <col min="5" max="5" width="13.7109375" style="4" customWidth="1"/>
    <col min="6" max="6" width="5.140625" style="4" customWidth="1"/>
    <col min="7" max="7" width="1.57421875" style="4" customWidth="1"/>
    <col min="8" max="8" width="13.28125" style="4" customWidth="1"/>
    <col min="9" max="9" width="4.7109375" style="4" customWidth="1"/>
    <col min="10" max="10" width="11.7109375" style="4" customWidth="1"/>
    <col min="11" max="11" width="2.140625" style="4" customWidth="1"/>
    <col min="12" max="16384" width="9.140625" style="4" customWidth="1"/>
  </cols>
  <sheetData>
    <row r="1" ht="12.75">
      <c r="A1" s="4" t="str">
        <f>CCF!A1</f>
        <v>Company No. : 647125-P</v>
      </c>
    </row>
    <row r="3" ht="12.75">
      <c r="A3" s="6" t="str">
        <f>CCF!A3</f>
        <v>MMS Ventures Berhad</v>
      </c>
    </row>
    <row r="4" spans="1:11" ht="12.75">
      <c r="A4" s="7" t="str">
        <f>CCF!A4</f>
        <v>(Incorporated in Malaysia)</v>
      </c>
      <c r="B4" s="8"/>
      <c r="C4" s="8"/>
      <c r="D4" s="8"/>
      <c r="E4" s="8"/>
      <c r="F4" s="8"/>
      <c r="G4" s="8"/>
      <c r="H4" s="8"/>
      <c r="I4" s="8"/>
      <c r="J4" s="8"/>
      <c r="K4" s="8"/>
    </row>
    <row r="7" spans="1:11" ht="12.75">
      <c r="A7" s="10"/>
      <c r="B7" s="11"/>
      <c r="C7" s="11"/>
      <c r="D7" s="11"/>
      <c r="E7" s="11"/>
      <c r="F7" s="11"/>
      <c r="G7" s="11"/>
      <c r="H7" s="11"/>
      <c r="I7" s="11"/>
      <c r="J7" s="11"/>
      <c r="K7" s="13"/>
    </row>
    <row r="8" spans="1:11" ht="12.75">
      <c r="A8" s="328" t="s">
        <v>66</v>
      </c>
      <c r="B8" s="329"/>
      <c r="C8" s="329"/>
      <c r="D8" s="329"/>
      <c r="E8" s="329"/>
      <c r="F8" s="329"/>
      <c r="G8" s="329"/>
      <c r="H8" s="329"/>
      <c r="I8" s="329"/>
      <c r="J8" s="329"/>
      <c r="K8" s="330"/>
    </row>
    <row r="9" spans="1:11" ht="12.75">
      <c r="A9" s="331" t="s">
        <v>276</v>
      </c>
      <c r="B9" s="329"/>
      <c r="C9" s="329"/>
      <c r="D9" s="329"/>
      <c r="E9" s="329"/>
      <c r="F9" s="329"/>
      <c r="G9" s="329"/>
      <c r="H9" s="329"/>
      <c r="I9" s="329"/>
      <c r="J9" s="329"/>
      <c r="K9" s="330"/>
    </row>
    <row r="10" spans="1:11" ht="12.75">
      <c r="A10" s="335" t="str">
        <f>CCF!A10</f>
        <v>(The  figures  have  not  been  audited)</v>
      </c>
      <c r="B10" s="333"/>
      <c r="C10" s="333"/>
      <c r="D10" s="333"/>
      <c r="E10" s="333"/>
      <c r="F10" s="333"/>
      <c r="G10" s="333"/>
      <c r="H10" s="333"/>
      <c r="I10" s="333"/>
      <c r="J10" s="333"/>
      <c r="K10" s="334"/>
    </row>
    <row r="11" spans="1:11" ht="12.75">
      <c r="A11" s="15"/>
      <c r="B11" s="8"/>
      <c r="C11" s="8"/>
      <c r="D11" s="8"/>
      <c r="E11" s="8"/>
      <c r="F11" s="8"/>
      <c r="G11" s="8"/>
      <c r="H11" s="8"/>
      <c r="I11" s="8"/>
      <c r="J11" s="8"/>
      <c r="K11" s="16"/>
    </row>
    <row r="12" ht="12.75">
      <c r="A12" s="18"/>
    </row>
    <row r="13" spans="5:9" ht="12.75">
      <c r="E13" s="339" t="s">
        <v>157</v>
      </c>
      <c r="F13" s="339"/>
      <c r="H13" s="325" t="s">
        <v>153</v>
      </c>
      <c r="I13" s="325"/>
    </row>
    <row r="14" spans="3:10" ht="12.75">
      <c r="C14" s="69" t="s">
        <v>21</v>
      </c>
      <c r="D14" s="69"/>
      <c r="E14" s="80" t="s">
        <v>69</v>
      </c>
      <c r="F14" s="69"/>
      <c r="G14" s="69"/>
      <c r="H14" s="325" t="s">
        <v>204</v>
      </c>
      <c r="I14" s="325"/>
      <c r="J14" s="69"/>
    </row>
    <row r="15" spans="3:10" ht="12.75">
      <c r="C15" s="69" t="s">
        <v>22</v>
      </c>
      <c r="D15" s="69"/>
      <c r="E15" s="80" t="s">
        <v>70</v>
      </c>
      <c r="F15" s="69"/>
      <c r="G15" s="69"/>
      <c r="H15" s="325" t="s">
        <v>277</v>
      </c>
      <c r="I15" s="325"/>
      <c r="J15" s="69" t="s">
        <v>23</v>
      </c>
    </row>
    <row r="16" spans="3:10" ht="13.5">
      <c r="C16" s="71" t="s">
        <v>5</v>
      </c>
      <c r="D16" s="71"/>
      <c r="E16" s="71" t="s">
        <v>5</v>
      </c>
      <c r="F16" s="71"/>
      <c r="G16" s="71"/>
      <c r="H16" s="71" t="s">
        <v>5</v>
      </c>
      <c r="I16" s="70"/>
      <c r="J16" s="81" t="s">
        <v>5</v>
      </c>
    </row>
    <row r="17" spans="3:10" ht="13.5">
      <c r="C17" s="71"/>
      <c r="D17" s="71"/>
      <c r="E17" s="81"/>
      <c r="F17" s="71"/>
      <c r="G17" s="71"/>
      <c r="H17" s="71"/>
      <c r="I17" s="70"/>
      <c r="J17" s="81"/>
    </row>
    <row r="18" spans="3:10" ht="13.5">
      <c r="C18" s="71"/>
      <c r="D18" s="71"/>
      <c r="E18" s="81"/>
      <c r="F18" s="71"/>
      <c r="G18" s="71"/>
      <c r="H18" s="71"/>
      <c r="I18" s="70"/>
      <c r="J18" s="81"/>
    </row>
    <row r="19" spans="1:10" ht="12.75">
      <c r="A19" s="20" t="s">
        <v>212</v>
      </c>
      <c r="C19" s="102">
        <v>16300000</v>
      </c>
      <c r="D19" s="102"/>
      <c r="E19" s="118">
        <v>4663468</v>
      </c>
      <c r="F19" s="102"/>
      <c r="G19" s="102"/>
      <c r="H19" s="102">
        <v>-1889332</v>
      </c>
      <c r="I19" s="102"/>
      <c r="J19" s="113">
        <f>SUM(C19:I19)</f>
        <v>19074136</v>
      </c>
    </row>
    <row r="20" spans="2:10" ht="12.75">
      <c r="B20" s="6"/>
      <c r="C20" s="115"/>
      <c r="D20" s="115"/>
      <c r="E20" s="192"/>
      <c r="F20" s="115"/>
      <c r="G20" s="115"/>
      <c r="H20" s="115"/>
      <c r="I20" s="115"/>
      <c r="J20" s="113"/>
    </row>
    <row r="21" spans="1:10" ht="13.5">
      <c r="A21" s="67" t="s">
        <v>198</v>
      </c>
      <c r="C21" s="126">
        <v>0</v>
      </c>
      <c r="D21" s="126"/>
      <c r="E21" s="193">
        <v>0</v>
      </c>
      <c r="F21" s="126"/>
      <c r="G21" s="126"/>
      <c r="H21" s="102">
        <f>CIS!J38</f>
        <v>313373</v>
      </c>
      <c r="I21" s="102"/>
      <c r="J21" s="113">
        <f>SUM(C21:I21)</f>
        <v>313373</v>
      </c>
    </row>
    <row r="22" spans="3:10" ht="12.75">
      <c r="C22" s="82"/>
      <c r="D22" s="70"/>
      <c r="E22" s="194"/>
      <c r="F22" s="70"/>
      <c r="G22" s="70"/>
      <c r="H22" s="70"/>
      <c r="I22" s="70"/>
      <c r="J22" s="113"/>
    </row>
    <row r="23" spans="1:11" ht="13.5" thickBot="1">
      <c r="A23" s="20" t="s">
        <v>251</v>
      </c>
      <c r="C23" s="112">
        <f>SUM(C19:C22)</f>
        <v>16300000</v>
      </c>
      <c r="D23" s="112"/>
      <c r="E23" s="195">
        <f>SUM(E19:E22)</f>
        <v>4663468</v>
      </c>
      <c r="F23" s="112"/>
      <c r="G23" s="112"/>
      <c r="H23" s="112">
        <f>SUM(H19:H22)</f>
        <v>-1575959</v>
      </c>
      <c r="I23" s="112"/>
      <c r="J23" s="112">
        <f>SUM(J19:J22)</f>
        <v>19387509</v>
      </c>
      <c r="K23" s="111"/>
    </row>
    <row r="24" spans="3:10" ht="12.75">
      <c r="C24" s="82"/>
      <c r="D24" s="70"/>
      <c r="E24" s="82"/>
      <c r="F24" s="70"/>
      <c r="G24" s="70"/>
      <c r="H24" s="70"/>
      <c r="I24" s="70"/>
      <c r="J24" s="82"/>
    </row>
    <row r="25" spans="3:10" ht="12.75">
      <c r="C25" s="82"/>
      <c r="D25" s="70"/>
      <c r="E25" s="82"/>
      <c r="F25" s="70"/>
      <c r="G25" s="70"/>
      <c r="H25" s="70"/>
      <c r="I25" s="70"/>
      <c r="J25" s="82"/>
    </row>
    <row r="26" spans="1:10" ht="12.75">
      <c r="A26" s="6"/>
      <c r="C26" s="82"/>
      <c r="D26" s="70"/>
      <c r="E26" s="82"/>
      <c r="F26" s="70"/>
      <c r="G26" s="70"/>
      <c r="H26" s="70"/>
      <c r="I26" s="70"/>
      <c r="J26" s="82"/>
    </row>
    <row r="27" spans="1:10" ht="12.75">
      <c r="A27" s="20" t="s">
        <v>197</v>
      </c>
      <c r="B27" s="21"/>
      <c r="C27" s="113">
        <v>16300000</v>
      </c>
      <c r="D27" s="102"/>
      <c r="E27" s="113">
        <v>4663468</v>
      </c>
      <c r="F27" s="102"/>
      <c r="G27" s="102"/>
      <c r="H27" s="102">
        <v>-2297092</v>
      </c>
      <c r="I27" s="102"/>
      <c r="J27" s="113">
        <f>SUM(C27:I27)</f>
        <v>18666376</v>
      </c>
    </row>
    <row r="29" spans="1:10" s="27" customFormat="1" ht="12.75">
      <c r="A29" s="67" t="s">
        <v>198</v>
      </c>
      <c r="B29" s="67"/>
      <c r="C29" s="114">
        <v>0</v>
      </c>
      <c r="D29" s="114"/>
      <c r="E29" s="114">
        <v>0</v>
      </c>
      <c r="F29" s="114"/>
      <c r="G29" s="114"/>
      <c r="H29" s="102">
        <f>CIS!L38</f>
        <v>752515</v>
      </c>
      <c r="I29" s="114"/>
      <c r="J29" s="113">
        <f>SUM(C29:I29)</f>
        <v>752515</v>
      </c>
    </row>
    <row r="31" spans="1:10" ht="13.5" thickBot="1">
      <c r="A31" s="20" t="s">
        <v>250</v>
      </c>
      <c r="B31" s="21"/>
      <c r="C31" s="112">
        <f>SUM(C27:C29)</f>
        <v>16300000</v>
      </c>
      <c r="D31" s="112">
        <f>SUM(D27:D29)</f>
        <v>0</v>
      </c>
      <c r="E31" s="112">
        <f>SUM(E27:E29)</f>
        <v>4663468</v>
      </c>
      <c r="F31" s="112"/>
      <c r="G31" s="112"/>
      <c r="H31" s="112">
        <f>SUM(H27:H29)</f>
        <v>-1544577</v>
      </c>
      <c r="I31" s="112"/>
      <c r="J31" s="112">
        <f>SUM(J27:J29)</f>
        <v>19418891</v>
      </c>
    </row>
    <row r="32" spans="1:10" ht="12.75">
      <c r="A32" s="21"/>
      <c r="B32" s="21"/>
      <c r="C32" s="21"/>
      <c r="D32" s="21"/>
      <c r="E32" s="21"/>
      <c r="F32" s="21"/>
      <c r="G32" s="21"/>
      <c r="H32" s="21"/>
      <c r="I32" s="21"/>
      <c r="J32" s="21"/>
    </row>
    <row r="33" spans="1:10" ht="9.75" customHeight="1">
      <c r="A33" s="21"/>
      <c r="B33" s="21"/>
      <c r="C33" s="21"/>
      <c r="D33" s="21"/>
      <c r="E33" s="21"/>
      <c r="F33" s="21"/>
      <c r="G33" s="21"/>
      <c r="H33" s="21"/>
      <c r="I33" s="21"/>
      <c r="J33" s="21"/>
    </row>
    <row r="34" spans="1:11" s="110" customFormat="1" ht="39.75" customHeight="1">
      <c r="A34" s="337" t="s">
        <v>213</v>
      </c>
      <c r="B34" s="338"/>
      <c r="C34" s="338"/>
      <c r="D34" s="338"/>
      <c r="E34" s="338"/>
      <c r="F34" s="338"/>
      <c r="G34" s="338"/>
      <c r="H34" s="338"/>
      <c r="I34" s="338"/>
      <c r="J34" s="338"/>
      <c r="K34" s="338"/>
    </row>
    <row r="35" spans="1:10" ht="12.75">
      <c r="A35" s="336"/>
      <c r="B35" s="336"/>
      <c r="C35" s="336"/>
      <c r="D35" s="336"/>
      <c r="E35" s="336"/>
      <c r="F35" s="336"/>
      <c r="G35" s="336"/>
      <c r="H35" s="336"/>
      <c r="I35" s="336"/>
      <c r="J35" s="336"/>
    </row>
    <row r="36" spans="1:10" ht="12.75">
      <c r="A36" s="336"/>
      <c r="B36" s="336"/>
      <c r="C36" s="336"/>
      <c r="D36" s="336"/>
      <c r="E36" s="336"/>
      <c r="F36" s="336"/>
      <c r="G36" s="336"/>
      <c r="H36" s="336"/>
      <c r="I36" s="336"/>
      <c r="J36" s="336"/>
    </row>
    <row r="62" ht="12.75"/>
    <row r="63" ht="12.75"/>
    <row r="64" ht="12.75"/>
    <row r="65" ht="12.75"/>
    <row r="66" ht="12.75"/>
    <row r="67" spans="1:14" ht="12.75">
      <c r="A67" s="326"/>
      <c r="B67" s="326"/>
      <c r="C67" s="326"/>
      <c r="D67" s="326"/>
      <c r="E67" s="326"/>
      <c r="F67" s="326"/>
      <c r="G67" s="326"/>
      <c r="H67" s="326"/>
      <c r="I67" s="326"/>
      <c r="J67" s="326"/>
      <c r="K67" s="326"/>
      <c r="L67" s="326"/>
      <c r="M67" s="326"/>
      <c r="N67" s="326"/>
    </row>
    <row r="68" spans="1:14" ht="12.75">
      <c r="A68" s="326"/>
      <c r="B68" s="326"/>
      <c r="C68" s="326"/>
      <c r="D68" s="326"/>
      <c r="E68" s="326"/>
      <c r="F68" s="326"/>
      <c r="G68" s="326"/>
      <c r="H68" s="326"/>
      <c r="I68" s="326"/>
      <c r="J68" s="326"/>
      <c r="K68" s="326"/>
      <c r="L68" s="326"/>
      <c r="M68" s="326"/>
      <c r="N68" s="326"/>
    </row>
    <row r="69" spans="1:14" ht="12.75">
      <c r="A69" s="326"/>
      <c r="B69" s="326"/>
      <c r="C69" s="326"/>
      <c r="D69" s="326"/>
      <c r="E69" s="326"/>
      <c r="F69" s="326"/>
      <c r="G69" s="326"/>
      <c r="H69" s="326"/>
      <c r="I69" s="326"/>
      <c r="J69" s="326"/>
      <c r="K69" s="326"/>
      <c r="L69" s="326"/>
      <c r="M69" s="326"/>
      <c r="N69" s="326"/>
    </row>
  </sheetData>
  <mergeCells count="10">
    <mergeCell ref="A8:K8"/>
    <mergeCell ref="A9:K9"/>
    <mergeCell ref="A10:K10"/>
    <mergeCell ref="A67:N69"/>
    <mergeCell ref="A35:J36"/>
    <mergeCell ref="A34:K34"/>
    <mergeCell ref="E13:F13"/>
    <mergeCell ref="H15:I15"/>
    <mergeCell ref="H14:I14"/>
    <mergeCell ref="H13:I13"/>
  </mergeCells>
  <printOptions/>
  <pageMargins left="0.25" right="0.14" top="0.35" bottom="0.43" header="0.32" footer="0.4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4"/>
  <sheetViews>
    <sheetView showGridLines="0" workbookViewId="0" topLeftCell="A1">
      <selection activeCell="E34" sqref="E34"/>
    </sheetView>
  </sheetViews>
  <sheetFormatPr defaultColWidth="9.140625" defaultRowHeight="12.75"/>
  <cols>
    <col min="1" max="1" width="5.7109375" style="26" customWidth="1"/>
    <col min="2" max="2" width="36.140625" style="26" customWidth="1"/>
    <col min="3" max="3" width="10.00390625" style="26" customWidth="1"/>
    <col min="4" max="4" width="5.28125" style="26" customWidth="1"/>
    <col min="5" max="5" width="14.57421875" style="26" customWidth="1"/>
    <col min="6" max="6" width="2.7109375" style="26" customWidth="1"/>
    <col min="7" max="7" width="15.140625" style="26" customWidth="1"/>
    <col min="8" max="16384" width="9.140625" style="26" customWidth="1"/>
  </cols>
  <sheetData>
    <row r="1" ht="12.75">
      <c r="A1" s="26" t="str">
        <f>CBS!A1</f>
        <v>Company No. : 647125-P</v>
      </c>
    </row>
    <row r="3" ht="12.75">
      <c r="A3" s="50" t="str">
        <f>CBS!A3</f>
        <v>MMS Ventures Berhad</v>
      </c>
    </row>
    <row r="4" spans="1:7" ht="12.75">
      <c r="A4" s="51" t="str">
        <f>CBS!A4</f>
        <v>(Incorporated in Malaysia)</v>
      </c>
      <c r="B4" s="52"/>
      <c r="C4" s="52"/>
      <c r="D4" s="52"/>
      <c r="E4" s="52"/>
      <c r="F4" s="52"/>
      <c r="G4" s="52"/>
    </row>
    <row r="5" spans="1:7" ht="12.75">
      <c r="A5" s="53"/>
      <c r="B5" s="27"/>
      <c r="C5" s="27"/>
      <c r="D5" s="27"/>
      <c r="E5" s="27"/>
      <c r="F5" s="27"/>
      <c r="G5" s="27"/>
    </row>
    <row r="6" spans="1:7" ht="12.75">
      <c r="A6" s="53"/>
      <c r="B6" s="27"/>
      <c r="C6" s="27"/>
      <c r="D6" s="27"/>
      <c r="E6" s="27"/>
      <c r="F6" s="27"/>
      <c r="G6" s="27"/>
    </row>
    <row r="7" spans="1:7" ht="12" customHeight="1">
      <c r="A7" s="54"/>
      <c r="B7" s="55"/>
      <c r="C7" s="55"/>
      <c r="D7" s="55"/>
      <c r="E7" s="55"/>
      <c r="F7" s="55"/>
      <c r="G7" s="220"/>
    </row>
    <row r="8" spans="1:7" ht="12.75">
      <c r="A8" s="340" t="s">
        <v>216</v>
      </c>
      <c r="B8" s="341"/>
      <c r="C8" s="341"/>
      <c r="D8" s="341"/>
      <c r="E8" s="341"/>
      <c r="F8" s="341"/>
      <c r="G8" s="301"/>
    </row>
    <row r="9" spans="1:7" ht="12.75">
      <c r="A9" s="302" t="s">
        <v>252</v>
      </c>
      <c r="B9" s="341"/>
      <c r="C9" s="341"/>
      <c r="D9" s="341"/>
      <c r="E9" s="341"/>
      <c r="F9" s="341"/>
      <c r="G9" s="301"/>
    </row>
    <row r="10" spans="1:7" ht="12.75">
      <c r="A10" s="303" t="str">
        <f>CBS!A9</f>
        <v>(The  figures  have  not  been  audited)</v>
      </c>
      <c r="B10" s="304"/>
      <c r="C10" s="304"/>
      <c r="D10" s="304"/>
      <c r="E10" s="304"/>
      <c r="F10" s="304"/>
      <c r="G10" s="305"/>
    </row>
    <row r="11" spans="1:7" ht="12" customHeight="1">
      <c r="A11" s="56"/>
      <c r="B11" s="52"/>
      <c r="C11" s="52"/>
      <c r="D11" s="52"/>
      <c r="E11" s="52"/>
      <c r="F11" s="52"/>
      <c r="G11" s="221"/>
    </row>
    <row r="12" ht="12" customHeight="1"/>
    <row r="13" spans="5:7" ht="12.75">
      <c r="E13" s="339" t="s">
        <v>253</v>
      </c>
      <c r="F13" s="339"/>
      <c r="G13" s="339"/>
    </row>
    <row r="14" spans="5:7" ht="12.75">
      <c r="E14" s="64">
        <v>2011</v>
      </c>
      <c r="F14" s="219"/>
      <c r="G14" s="222">
        <v>2010</v>
      </c>
    </row>
    <row r="15" spans="5:7" ht="13.5">
      <c r="E15" s="80" t="s">
        <v>5</v>
      </c>
      <c r="F15" s="223"/>
      <c r="G15" s="222" t="s">
        <v>5</v>
      </c>
    </row>
    <row r="16" spans="5:7" ht="13.5">
      <c r="E16" s="224"/>
      <c r="F16" s="224"/>
      <c r="G16" s="224"/>
    </row>
    <row r="17" spans="1:5" ht="13.5">
      <c r="A17" s="57" t="s">
        <v>12</v>
      </c>
      <c r="E17" s="64"/>
    </row>
    <row r="18" spans="2:7" ht="12.75">
      <c r="B18" s="26" t="s">
        <v>255</v>
      </c>
      <c r="E18" s="205">
        <f>CIS!J34</f>
        <v>313373</v>
      </c>
      <c r="G18" s="116">
        <v>757515</v>
      </c>
    </row>
    <row r="19" ht="6" customHeight="1">
      <c r="E19" s="64"/>
    </row>
    <row r="20" spans="2:5" ht="12.75">
      <c r="B20" s="50" t="s">
        <v>13</v>
      </c>
      <c r="E20" s="64"/>
    </row>
    <row r="21" spans="2:7" ht="12.75">
      <c r="B21" s="58" t="s">
        <v>14</v>
      </c>
      <c r="E21" s="205">
        <v>195515</v>
      </c>
      <c r="G21" s="116">
        <v>192881</v>
      </c>
    </row>
    <row r="22" spans="2:7" ht="12.75">
      <c r="B22" s="58" t="s">
        <v>15</v>
      </c>
      <c r="E22" s="205">
        <v>-20534</v>
      </c>
      <c r="G22" s="116">
        <v>-38370</v>
      </c>
    </row>
    <row r="23" spans="2:7" ht="12.75">
      <c r="B23" s="49" t="s">
        <v>199</v>
      </c>
      <c r="E23" s="205">
        <v>0</v>
      </c>
      <c r="G23" s="116">
        <v>531</v>
      </c>
    </row>
    <row r="24" spans="2:7" ht="12.75">
      <c r="B24" s="49" t="s">
        <v>254</v>
      </c>
      <c r="E24" s="205">
        <v>0</v>
      </c>
      <c r="G24" s="116">
        <v>2466</v>
      </c>
    </row>
    <row r="25" spans="5:7" ht="5.25" customHeight="1">
      <c r="E25" s="259"/>
      <c r="G25" s="225"/>
    </row>
    <row r="26" spans="2:7" ht="12.75">
      <c r="B26" s="59" t="s">
        <v>256</v>
      </c>
      <c r="E26" s="205">
        <f>SUM(E18:E24)</f>
        <v>488354</v>
      </c>
      <c r="F26" s="79"/>
      <c r="G26" s="116">
        <f>SUM(G18:G24)</f>
        <v>915023</v>
      </c>
    </row>
    <row r="27" spans="2:7" ht="8.25" customHeight="1">
      <c r="B27" s="59"/>
      <c r="E27" s="205"/>
      <c r="G27" s="79"/>
    </row>
    <row r="28" spans="2:7" ht="12.75">
      <c r="B28" s="59" t="s">
        <v>16</v>
      </c>
      <c r="E28" s="205"/>
      <c r="G28" s="79"/>
    </row>
    <row r="29" spans="2:7" ht="12.75">
      <c r="B29" s="49" t="s">
        <v>0</v>
      </c>
      <c r="E29" s="205">
        <v>-945648</v>
      </c>
      <c r="G29" s="116">
        <v>-3100000</v>
      </c>
    </row>
    <row r="30" spans="2:7" ht="12.75">
      <c r="B30" s="49" t="s">
        <v>7</v>
      </c>
      <c r="E30" s="205">
        <v>830884</v>
      </c>
      <c r="G30" s="116">
        <v>-2571879</v>
      </c>
    </row>
    <row r="31" spans="2:7" ht="12.75">
      <c r="B31" s="49" t="s">
        <v>17</v>
      </c>
      <c r="E31" s="205">
        <v>12744</v>
      </c>
      <c r="G31" s="116">
        <v>-46356</v>
      </c>
    </row>
    <row r="32" spans="2:7" ht="12.75">
      <c r="B32" s="49" t="s">
        <v>9</v>
      </c>
      <c r="E32" s="205">
        <v>-1469821</v>
      </c>
      <c r="G32" s="116">
        <v>1031004</v>
      </c>
    </row>
    <row r="33" spans="2:7" ht="12.75">
      <c r="B33" s="49" t="s">
        <v>6</v>
      </c>
      <c r="E33" s="205">
        <v>1335791</v>
      </c>
      <c r="G33" s="116">
        <v>679061</v>
      </c>
    </row>
    <row r="34" spans="2:7" ht="10.5" customHeight="1">
      <c r="B34" s="58"/>
      <c r="E34" s="259"/>
      <c r="G34" s="225"/>
    </row>
    <row r="35" spans="2:7" ht="12.75">
      <c r="B35" s="59" t="s">
        <v>257</v>
      </c>
      <c r="E35" s="205">
        <f>SUM(E26:E34)</f>
        <v>252304</v>
      </c>
      <c r="F35" s="79"/>
      <c r="G35" s="116">
        <f>SUM(G26:G34)</f>
        <v>-3093147</v>
      </c>
    </row>
    <row r="36" spans="5:7" ht="10.5" customHeight="1">
      <c r="E36" s="205"/>
      <c r="G36" s="79"/>
    </row>
    <row r="37" spans="2:7" ht="12.75">
      <c r="B37" s="58" t="s">
        <v>18</v>
      </c>
      <c r="E37" s="205">
        <f>-E22</f>
        <v>20534</v>
      </c>
      <c r="G37" s="116">
        <v>38370</v>
      </c>
    </row>
    <row r="38" spans="2:7" ht="12.75">
      <c r="B38" s="58" t="s">
        <v>278</v>
      </c>
      <c r="E38" s="205">
        <v>-17676</v>
      </c>
      <c r="G38" s="116">
        <v>-19973</v>
      </c>
    </row>
    <row r="39" spans="2:7" ht="10.5" customHeight="1">
      <c r="B39" s="49"/>
      <c r="E39" s="205"/>
      <c r="G39" s="225"/>
    </row>
    <row r="40" spans="2:7" ht="13.5" thickBot="1">
      <c r="B40" s="59" t="s">
        <v>258</v>
      </c>
      <c r="E40" s="260">
        <f>SUM(E35:E39)</f>
        <v>255162</v>
      </c>
      <c r="F40" s="67"/>
      <c r="G40" s="271">
        <f>SUM(G35:G39)</f>
        <v>-3074750</v>
      </c>
    </row>
    <row r="41" spans="5:7" ht="4.5" customHeight="1">
      <c r="E41" s="205"/>
      <c r="G41" s="79"/>
    </row>
    <row r="42" spans="1:9" ht="14.25" customHeight="1">
      <c r="A42" s="60" t="s">
        <v>19</v>
      </c>
      <c r="B42" s="59"/>
      <c r="C42" s="61"/>
      <c r="D42" s="61"/>
      <c r="E42" s="261"/>
      <c r="F42" s="61"/>
      <c r="G42" s="61"/>
      <c r="H42" s="61"/>
      <c r="I42" s="61"/>
    </row>
    <row r="43" spans="1:9" ht="6" customHeight="1" hidden="1">
      <c r="A43" s="60"/>
      <c r="B43" s="59"/>
      <c r="C43" s="61"/>
      <c r="D43" s="61"/>
      <c r="E43" s="261"/>
      <c r="F43" s="61"/>
      <c r="G43" s="61"/>
      <c r="H43" s="61"/>
      <c r="I43" s="61"/>
    </row>
    <row r="44" spans="1:9" ht="12" customHeight="1">
      <c r="A44" s="48"/>
      <c r="B44" s="58" t="s">
        <v>20</v>
      </c>
      <c r="C44" s="61"/>
      <c r="D44" s="61"/>
      <c r="E44" s="205">
        <v>-52050</v>
      </c>
      <c r="F44" s="61"/>
      <c r="G44" s="116">
        <v>-228319</v>
      </c>
      <c r="H44" s="61"/>
      <c r="I44" s="61"/>
    </row>
    <row r="45" spans="1:9" ht="12" customHeight="1">
      <c r="A45" s="48"/>
      <c r="B45" s="49" t="s">
        <v>200</v>
      </c>
      <c r="C45" s="61"/>
      <c r="D45" s="61"/>
      <c r="E45" s="205">
        <v>0</v>
      </c>
      <c r="F45" s="61"/>
      <c r="G45" s="116">
        <v>200</v>
      </c>
      <c r="H45" s="61"/>
      <c r="I45" s="61"/>
    </row>
    <row r="46" spans="5:7" ht="8.25" customHeight="1">
      <c r="E46" s="205"/>
      <c r="G46" s="79"/>
    </row>
    <row r="47" spans="2:7" ht="13.5" thickBot="1">
      <c r="B47" s="59" t="s">
        <v>178</v>
      </c>
      <c r="E47" s="260">
        <f>SUM(E44:E46)</f>
        <v>-52050</v>
      </c>
      <c r="F47" s="67"/>
      <c r="G47" s="128">
        <f>SUM(G44:G46)</f>
        <v>-228119</v>
      </c>
    </row>
    <row r="48" spans="2:7" ht="12" customHeight="1">
      <c r="B48" s="59"/>
      <c r="E48" s="262"/>
      <c r="F48" s="67"/>
      <c r="G48" s="67"/>
    </row>
    <row r="49" spans="1:9" ht="14.25" customHeight="1">
      <c r="A49" s="60" t="s">
        <v>131</v>
      </c>
      <c r="B49" s="59"/>
      <c r="C49" s="61"/>
      <c r="D49" s="61"/>
      <c r="E49" s="261"/>
      <c r="F49" s="61"/>
      <c r="G49" s="61"/>
      <c r="H49" s="61"/>
      <c r="I49" s="61"/>
    </row>
    <row r="50" spans="2:7" ht="5.25" customHeight="1">
      <c r="B50" s="59"/>
      <c r="E50" s="262"/>
      <c r="F50" s="67"/>
      <c r="G50" s="67"/>
    </row>
    <row r="51" spans="2:7" ht="10.5" customHeight="1">
      <c r="B51" s="49" t="s">
        <v>116</v>
      </c>
      <c r="E51" s="262">
        <v>0</v>
      </c>
      <c r="F51" s="67"/>
      <c r="G51" s="129">
        <v>0</v>
      </c>
    </row>
    <row r="52" spans="2:7" ht="3.75" customHeight="1">
      <c r="B52" s="59"/>
      <c r="E52" s="262"/>
      <c r="F52" s="67"/>
      <c r="G52" s="67"/>
    </row>
    <row r="53" spans="2:7" ht="12" customHeight="1" thickBot="1">
      <c r="B53" s="127" t="s">
        <v>132</v>
      </c>
      <c r="E53" s="260">
        <f>SUM(E51:E52)</f>
        <v>0</v>
      </c>
      <c r="F53" s="129"/>
      <c r="G53" s="128">
        <f>SUM(G51:G52)</f>
        <v>0</v>
      </c>
    </row>
    <row r="54" spans="2:7" ht="10.5" customHeight="1">
      <c r="B54" s="59"/>
      <c r="C54" s="79"/>
      <c r="E54" s="262"/>
      <c r="F54" s="67"/>
      <c r="G54" s="67"/>
    </row>
    <row r="55" spans="1:10" ht="13.5">
      <c r="A55" s="62" t="s">
        <v>259</v>
      </c>
      <c r="B55" s="48"/>
      <c r="C55" s="48"/>
      <c r="D55" s="48"/>
      <c r="E55" s="263">
        <f>E40+E47+E53</f>
        <v>203112</v>
      </c>
      <c r="F55" s="48"/>
      <c r="G55" s="116">
        <f>G40+G47</f>
        <v>-3302869</v>
      </c>
      <c r="H55" s="48"/>
      <c r="I55" s="48"/>
      <c r="J55" s="48"/>
    </row>
    <row r="56" spans="1:10" ht="13.5">
      <c r="A56" s="62" t="s">
        <v>67</v>
      </c>
      <c r="B56" s="48"/>
      <c r="C56" s="48"/>
      <c r="D56" s="48"/>
      <c r="E56" s="205">
        <v>1997884</v>
      </c>
      <c r="F56" s="48"/>
      <c r="G56" s="118">
        <v>6958921</v>
      </c>
      <c r="H56" s="48"/>
      <c r="I56" s="48"/>
      <c r="J56" s="48"/>
    </row>
    <row r="57" spans="1:10" ht="10.5" customHeight="1">
      <c r="A57" s="63"/>
      <c r="B57" s="48"/>
      <c r="C57" s="48"/>
      <c r="D57" s="48"/>
      <c r="E57" s="263"/>
      <c r="F57" s="48"/>
      <c r="G57" s="48"/>
      <c r="H57" s="48"/>
      <c r="I57" s="48"/>
      <c r="J57" s="48"/>
    </row>
    <row r="58" spans="1:10" ht="14.25" thickBot="1">
      <c r="A58" s="62" t="s">
        <v>68</v>
      </c>
      <c r="B58" s="48"/>
      <c r="C58" s="48"/>
      <c r="D58" s="48"/>
      <c r="E58" s="264">
        <f>SUM(E55:E57)</f>
        <v>2200996</v>
      </c>
      <c r="F58" s="226"/>
      <c r="G58" s="227">
        <f>SUM(G55:G57)</f>
        <v>3656052</v>
      </c>
      <c r="H58" s="48"/>
      <c r="I58" s="48"/>
      <c r="J58" s="48"/>
    </row>
    <row r="60" spans="1:8" ht="12.75">
      <c r="A60" s="323" t="s">
        <v>217</v>
      </c>
      <c r="B60" s="323"/>
      <c r="C60" s="323"/>
      <c r="D60" s="323"/>
      <c r="E60" s="323"/>
      <c r="F60" s="323"/>
      <c r="G60" s="323"/>
      <c r="H60" s="228"/>
    </row>
    <row r="61" spans="1:8" ht="29.25" customHeight="1">
      <c r="A61" s="323"/>
      <c r="B61" s="323"/>
      <c r="C61" s="323"/>
      <c r="D61" s="323"/>
      <c r="E61" s="323"/>
      <c r="F61" s="323"/>
      <c r="G61" s="323"/>
      <c r="H61" s="228"/>
    </row>
    <row r="62" spans="1:12" ht="12.75" customHeight="1">
      <c r="A62" s="306"/>
      <c r="B62" s="306"/>
      <c r="C62" s="306"/>
      <c r="D62" s="306"/>
      <c r="E62" s="306"/>
      <c r="F62" s="306"/>
      <c r="G62" s="306"/>
      <c r="H62" s="306"/>
      <c r="I62" s="306"/>
      <c r="J62" s="306"/>
      <c r="K62" s="306"/>
      <c r="L62" s="306"/>
    </row>
    <row r="63" spans="1:12" ht="12.75">
      <c r="A63" s="306"/>
      <c r="B63" s="306"/>
      <c r="C63" s="306"/>
      <c r="D63" s="306"/>
      <c r="E63" s="306"/>
      <c r="F63" s="306"/>
      <c r="G63" s="306"/>
      <c r="H63" s="306"/>
      <c r="I63" s="306"/>
      <c r="J63" s="306"/>
      <c r="K63" s="306"/>
      <c r="L63" s="306"/>
    </row>
    <row r="64" spans="1:12" ht="12.75">
      <c r="A64" s="306"/>
      <c r="B64" s="306"/>
      <c r="C64" s="306"/>
      <c r="D64" s="306"/>
      <c r="E64" s="306"/>
      <c r="F64" s="306"/>
      <c r="G64" s="306"/>
      <c r="H64" s="306"/>
      <c r="I64" s="306"/>
      <c r="J64" s="306"/>
      <c r="K64" s="306"/>
      <c r="L64" s="306"/>
    </row>
  </sheetData>
  <mergeCells count="6">
    <mergeCell ref="A8:G8"/>
    <mergeCell ref="A9:G9"/>
    <mergeCell ref="A10:G10"/>
    <mergeCell ref="A62:L64"/>
    <mergeCell ref="A60:G61"/>
    <mergeCell ref="E13:G13"/>
  </mergeCells>
  <printOptions/>
  <pageMargins left="0.5" right="0.5" top="0.42" bottom="0.47" header="0.41"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S345"/>
  <sheetViews>
    <sheetView showGridLines="0" tabSelected="1" view="pageBreakPreview" zoomScaleSheetLayoutView="100" workbookViewId="0" topLeftCell="A1">
      <selection activeCell="D299" sqref="D299"/>
    </sheetView>
  </sheetViews>
  <sheetFormatPr defaultColWidth="9.140625" defaultRowHeight="12.75"/>
  <cols>
    <col min="1" max="1" width="4.140625" style="130" customWidth="1"/>
    <col min="2" max="2" width="4.28125" style="130" customWidth="1"/>
    <col min="3" max="3" width="5.421875" style="130" customWidth="1"/>
    <col min="4" max="4" width="18.8515625" style="130" customWidth="1"/>
    <col min="5" max="5" width="3.00390625" style="130" hidden="1" customWidth="1"/>
    <col min="6" max="6" width="12.28125" style="130" customWidth="1"/>
    <col min="7" max="7" width="11.57421875" style="130" customWidth="1"/>
    <col min="8" max="8" width="10.8515625" style="130" customWidth="1"/>
    <col min="9" max="9" width="12.28125" style="130" customWidth="1"/>
    <col min="10" max="10" width="10.8515625" style="130" customWidth="1"/>
    <col min="11" max="11" width="12.28125" style="130" customWidth="1"/>
    <col min="12" max="12" width="13.7109375" style="130" customWidth="1"/>
    <col min="13" max="13" width="12.140625" style="130" customWidth="1"/>
    <col min="14" max="14" width="9.140625" style="130" customWidth="1"/>
    <col min="15" max="15" width="0.13671875" style="130" customWidth="1"/>
    <col min="16" max="17" width="9.140625" style="130" hidden="1" customWidth="1"/>
    <col min="18" max="16384" width="9.140625" style="130" customWidth="1"/>
  </cols>
  <sheetData>
    <row r="1" ht="15">
      <c r="A1" s="130" t="str">
        <f>CCF!A1</f>
        <v>Company No. : 647125-P</v>
      </c>
    </row>
    <row r="3" ht="15">
      <c r="A3" s="130" t="str">
        <f>CCF!A3</f>
        <v>MMS Ventures Berhad</v>
      </c>
    </row>
    <row r="4" spans="1:13" ht="15">
      <c r="A4" s="131" t="str">
        <f>CCF!A4</f>
        <v>(Incorporated in Malaysia)</v>
      </c>
      <c r="B4" s="131"/>
      <c r="C4" s="131"/>
      <c r="D4" s="131"/>
      <c r="E4" s="131"/>
      <c r="F4" s="131"/>
      <c r="G4" s="131"/>
      <c r="H4" s="131"/>
      <c r="I4" s="131"/>
      <c r="J4" s="131"/>
      <c r="K4" s="131"/>
      <c r="L4" s="131"/>
      <c r="M4" s="131"/>
    </row>
    <row r="6" ht="15">
      <c r="A6" s="132" t="s">
        <v>158</v>
      </c>
    </row>
    <row r="8" spans="1:2" ht="15">
      <c r="A8" s="133" t="s">
        <v>111</v>
      </c>
      <c r="B8" s="133"/>
    </row>
    <row r="9" ht="6.75" customHeight="1"/>
    <row r="10" spans="1:2" ht="15">
      <c r="A10" s="133" t="s">
        <v>24</v>
      </c>
      <c r="B10" s="133" t="s">
        <v>25</v>
      </c>
    </row>
    <row r="11" ht="2.25" customHeight="1"/>
    <row r="12" spans="2:13" ht="12.75" customHeight="1">
      <c r="B12" s="346" t="s">
        <v>205</v>
      </c>
      <c r="C12" s="346"/>
      <c r="D12" s="346"/>
      <c r="E12" s="346"/>
      <c r="F12" s="346"/>
      <c r="G12" s="346"/>
      <c r="H12" s="346"/>
      <c r="I12" s="346"/>
      <c r="J12" s="346"/>
      <c r="K12" s="346"/>
      <c r="L12" s="346"/>
      <c r="M12" s="346"/>
    </row>
    <row r="13" spans="2:13" ht="18.75" customHeight="1">
      <c r="B13" s="346"/>
      <c r="C13" s="346"/>
      <c r="D13" s="346"/>
      <c r="E13" s="346"/>
      <c r="F13" s="346"/>
      <c r="G13" s="346"/>
      <c r="H13" s="346"/>
      <c r="I13" s="346"/>
      <c r="J13" s="346"/>
      <c r="K13" s="346"/>
      <c r="L13" s="346"/>
      <c r="M13" s="346"/>
    </row>
    <row r="14" spans="2:19" ht="10.5" customHeight="1">
      <c r="B14" s="351" t="s">
        <v>218</v>
      </c>
      <c r="C14" s="352"/>
      <c r="D14" s="352"/>
      <c r="E14" s="352"/>
      <c r="F14" s="352"/>
      <c r="G14" s="352"/>
      <c r="H14" s="352"/>
      <c r="I14" s="352"/>
      <c r="J14" s="352"/>
      <c r="K14" s="352"/>
      <c r="L14" s="352"/>
      <c r="M14" s="352"/>
      <c r="N14" s="134"/>
      <c r="O14" s="134"/>
      <c r="P14" s="134"/>
      <c r="Q14" s="134"/>
      <c r="R14" s="134"/>
      <c r="S14" s="134"/>
    </row>
    <row r="15" spans="2:19" ht="9.75" customHeight="1">
      <c r="B15" s="352"/>
      <c r="C15" s="352"/>
      <c r="D15" s="352"/>
      <c r="E15" s="352"/>
      <c r="F15" s="352"/>
      <c r="G15" s="352"/>
      <c r="H15" s="352"/>
      <c r="I15" s="352"/>
      <c r="J15" s="352"/>
      <c r="K15" s="352"/>
      <c r="L15" s="352"/>
      <c r="M15" s="352"/>
      <c r="N15" s="134"/>
      <c r="O15" s="134"/>
      <c r="P15" s="134"/>
      <c r="Q15" s="134"/>
      <c r="R15" s="134"/>
      <c r="S15" s="134"/>
    </row>
    <row r="16" ht="4.5" customHeight="1"/>
    <row r="17" spans="2:13" ht="8.25" customHeight="1">
      <c r="B17" s="307" t="s">
        <v>219</v>
      </c>
      <c r="C17" s="307"/>
      <c r="D17" s="307"/>
      <c r="E17" s="307"/>
      <c r="F17" s="307"/>
      <c r="G17" s="307"/>
      <c r="H17" s="307"/>
      <c r="I17" s="307"/>
      <c r="J17" s="307"/>
      <c r="K17" s="307"/>
      <c r="L17" s="307"/>
      <c r="M17" s="307"/>
    </row>
    <row r="18" spans="2:13" ht="42.75" customHeight="1">
      <c r="B18" s="307"/>
      <c r="C18" s="307"/>
      <c r="D18" s="307"/>
      <c r="E18" s="307"/>
      <c r="F18" s="307"/>
      <c r="G18" s="307"/>
      <c r="H18" s="307"/>
      <c r="I18" s="307"/>
      <c r="J18" s="307"/>
      <c r="K18" s="307"/>
      <c r="L18" s="307"/>
      <c r="M18" s="307"/>
    </row>
    <row r="19" spans="2:13" ht="14.25" customHeight="1">
      <c r="B19" s="345" t="s">
        <v>222</v>
      </c>
      <c r="C19" s="345"/>
      <c r="D19" s="345"/>
      <c r="E19" s="345"/>
      <c r="F19" s="345"/>
      <c r="G19" s="345"/>
      <c r="H19" s="345"/>
      <c r="I19" s="345"/>
      <c r="J19" s="345"/>
      <c r="K19" s="345"/>
      <c r="L19" s="345"/>
      <c r="M19" s="345"/>
    </row>
    <row r="20" spans="2:13" ht="15">
      <c r="B20" s="343" t="s">
        <v>221</v>
      </c>
      <c r="C20" s="343"/>
      <c r="D20" s="343"/>
      <c r="E20" s="343"/>
      <c r="F20" s="343"/>
      <c r="G20" s="343"/>
      <c r="H20" s="343"/>
      <c r="I20" s="343"/>
      <c r="J20" s="343"/>
      <c r="K20" s="343"/>
      <c r="L20" s="343"/>
      <c r="M20" s="343"/>
    </row>
    <row r="21" spans="2:13" ht="15" customHeight="1">
      <c r="B21" s="343" t="s">
        <v>220</v>
      </c>
      <c r="C21" s="343"/>
      <c r="D21" s="343"/>
      <c r="E21" s="343"/>
      <c r="F21" s="343"/>
      <c r="G21" s="343"/>
      <c r="H21" s="343"/>
      <c r="I21" s="343"/>
      <c r="J21" s="343"/>
      <c r="K21" s="343"/>
      <c r="L21" s="343"/>
      <c r="M21" s="343"/>
    </row>
    <row r="22" spans="2:13" ht="14.25" customHeight="1">
      <c r="B22" s="343" t="s">
        <v>232</v>
      </c>
      <c r="C22" s="343"/>
      <c r="D22" s="343"/>
      <c r="E22" s="343"/>
      <c r="F22" s="343"/>
      <c r="G22" s="343"/>
      <c r="H22" s="343"/>
      <c r="I22" s="343"/>
      <c r="J22" s="343"/>
      <c r="K22" s="343"/>
      <c r="L22" s="343"/>
      <c r="M22" s="343"/>
    </row>
    <row r="23" spans="2:13" ht="12" customHeight="1">
      <c r="B23" s="172"/>
      <c r="C23" s="172"/>
      <c r="D23" s="172"/>
      <c r="E23" s="172"/>
      <c r="F23" s="172"/>
      <c r="G23" s="172"/>
      <c r="H23" s="172"/>
      <c r="I23" s="172"/>
      <c r="J23" s="172"/>
      <c r="K23" s="172"/>
      <c r="L23" s="172"/>
      <c r="M23" s="172"/>
    </row>
    <row r="24" spans="2:13" ht="15" customHeight="1">
      <c r="B24" s="172" t="s">
        <v>223</v>
      </c>
      <c r="C24" s="172"/>
      <c r="D24" s="172"/>
      <c r="E24" s="172"/>
      <c r="F24" s="172"/>
      <c r="G24" s="172"/>
      <c r="H24" s="172"/>
      <c r="I24" s="172"/>
      <c r="J24" s="172"/>
      <c r="K24" s="172"/>
      <c r="L24" s="172"/>
      <c r="M24" s="172"/>
    </row>
    <row r="25" spans="2:13" ht="13.5" customHeight="1">
      <c r="B25" s="345" t="s">
        <v>225</v>
      </c>
      <c r="C25" s="345"/>
      <c r="D25" s="345"/>
      <c r="E25" s="345"/>
      <c r="F25" s="345"/>
      <c r="G25" s="345"/>
      <c r="H25" s="345"/>
      <c r="I25" s="345"/>
      <c r="J25" s="345"/>
      <c r="K25" s="345"/>
      <c r="L25" s="345"/>
      <c r="M25" s="345"/>
    </row>
    <row r="26" spans="2:13" ht="13.5" customHeight="1">
      <c r="B26" s="343" t="s">
        <v>226</v>
      </c>
      <c r="C26" s="343"/>
      <c r="D26" s="343"/>
      <c r="E26" s="343"/>
      <c r="F26" s="343"/>
      <c r="G26" s="343"/>
      <c r="H26" s="343"/>
      <c r="I26" s="343"/>
      <c r="J26" s="343"/>
      <c r="K26" s="343"/>
      <c r="L26" s="343"/>
      <c r="M26" s="343"/>
    </row>
    <row r="27" spans="2:13" ht="14.25" customHeight="1">
      <c r="B27" s="343" t="s">
        <v>227</v>
      </c>
      <c r="C27" s="343"/>
      <c r="D27" s="343"/>
      <c r="E27" s="343"/>
      <c r="F27" s="343"/>
      <c r="G27" s="343"/>
      <c r="H27" s="343"/>
      <c r="I27" s="343"/>
      <c r="J27" s="343"/>
      <c r="K27" s="343"/>
      <c r="L27" s="343"/>
      <c r="M27" s="343"/>
    </row>
    <row r="28" spans="2:13" ht="13.5" customHeight="1">
      <c r="B28" s="343" t="s">
        <v>228</v>
      </c>
      <c r="C28" s="343"/>
      <c r="D28" s="343"/>
      <c r="E28" s="343"/>
      <c r="F28" s="343"/>
      <c r="G28" s="343"/>
      <c r="H28" s="343"/>
      <c r="I28" s="343"/>
      <c r="J28" s="343"/>
      <c r="K28" s="343"/>
      <c r="L28" s="343"/>
      <c r="M28" s="343"/>
    </row>
    <row r="29" spans="2:13" ht="15">
      <c r="B29" s="343" t="s">
        <v>229</v>
      </c>
      <c r="C29" s="343"/>
      <c r="D29" s="343"/>
      <c r="E29" s="343"/>
      <c r="F29" s="343"/>
      <c r="G29" s="343"/>
      <c r="H29" s="343"/>
      <c r="I29" s="343"/>
      <c r="J29" s="343"/>
      <c r="K29" s="343"/>
      <c r="L29" s="343"/>
      <c r="M29" s="343"/>
    </row>
    <row r="30" spans="2:13" ht="15">
      <c r="B30" s="343" t="s">
        <v>230</v>
      </c>
      <c r="C30" s="343"/>
      <c r="D30" s="343"/>
      <c r="E30" s="343"/>
      <c r="F30" s="343"/>
      <c r="G30" s="343"/>
      <c r="H30" s="343"/>
      <c r="I30" s="343"/>
      <c r="J30" s="343"/>
      <c r="K30" s="343"/>
      <c r="L30" s="343"/>
      <c r="M30" s="343"/>
    </row>
    <row r="31" spans="1:13" ht="13.5" customHeight="1">
      <c r="A31" s="133"/>
      <c r="B31" s="345" t="s">
        <v>224</v>
      </c>
      <c r="C31" s="345"/>
      <c r="D31" s="345"/>
      <c r="E31" s="345"/>
      <c r="F31" s="345"/>
      <c r="G31" s="345"/>
      <c r="H31" s="345"/>
      <c r="I31" s="345"/>
      <c r="J31" s="345"/>
      <c r="K31" s="345"/>
      <c r="L31" s="345"/>
      <c r="M31" s="345"/>
    </row>
    <row r="32" spans="2:13" ht="15" customHeight="1">
      <c r="B32" s="343" t="s">
        <v>231</v>
      </c>
      <c r="C32" s="343"/>
      <c r="D32" s="343"/>
      <c r="E32" s="343"/>
      <c r="F32" s="343"/>
      <c r="G32" s="343"/>
      <c r="H32" s="343"/>
      <c r="I32" s="343"/>
      <c r="J32" s="343"/>
      <c r="K32" s="343"/>
      <c r="L32" s="343"/>
      <c r="M32" s="343"/>
    </row>
    <row r="33" spans="2:13" ht="8.25" customHeight="1">
      <c r="B33" s="229"/>
      <c r="C33" s="229"/>
      <c r="D33" s="229"/>
      <c r="E33" s="229"/>
      <c r="F33" s="229"/>
      <c r="G33" s="229"/>
      <c r="H33" s="229"/>
      <c r="I33" s="229"/>
      <c r="J33" s="229"/>
      <c r="K33" s="229"/>
      <c r="L33" s="229"/>
      <c r="M33" s="229"/>
    </row>
    <row r="34" spans="1:13" ht="15.75" customHeight="1">
      <c r="A34" s="133"/>
      <c r="B34" s="343" t="s">
        <v>206</v>
      </c>
      <c r="C34" s="343"/>
      <c r="D34" s="343"/>
      <c r="E34" s="343"/>
      <c r="F34" s="343"/>
      <c r="G34" s="343"/>
      <c r="H34" s="343"/>
      <c r="I34" s="343"/>
      <c r="J34" s="343"/>
      <c r="K34" s="343"/>
      <c r="L34" s="343"/>
      <c r="M34" s="343"/>
    </row>
    <row r="35" spans="1:13" ht="12" customHeight="1">
      <c r="A35" s="133"/>
      <c r="B35" s="229"/>
      <c r="C35" s="229"/>
      <c r="D35" s="229"/>
      <c r="E35" s="229"/>
      <c r="F35" s="229"/>
      <c r="G35" s="229"/>
      <c r="H35" s="229"/>
      <c r="I35" s="229"/>
      <c r="J35" s="229"/>
      <c r="K35" s="229"/>
      <c r="L35" s="229"/>
      <c r="M35" s="229"/>
    </row>
    <row r="36" spans="1:2" ht="15">
      <c r="A36" s="133" t="s">
        <v>26</v>
      </c>
      <c r="B36" s="137" t="s">
        <v>112</v>
      </c>
    </row>
    <row r="37" ht="3" customHeight="1"/>
    <row r="38" spans="2:13" ht="15">
      <c r="B38" s="350" t="s">
        <v>233</v>
      </c>
      <c r="C38" s="350"/>
      <c r="D38" s="350"/>
      <c r="E38" s="350"/>
      <c r="F38" s="350"/>
      <c r="G38" s="350"/>
      <c r="H38" s="350"/>
      <c r="I38" s="350"/>
      <c r="J38" s="350"/>
      <c r="K38" s="350"/>
      <c r="L38" s="350"/>
      <c r="M38" s="350"/>
    </row>
    <row r="39" spans="2:13" ht="12" customHeight="1">
      <c r="B39" s="138"/>
      <c r="C39" s="138"/>
      <c r="D39" s="138"/>
      <c r="E39" s="138"/>
      <c r="F39" s="138"/>
      <c r="G39" s="138"/>
      <c r="H39" s="138"/>
      <c r="I39" s="138"/>
      <c r="J39" s="138"/>
      <c r="K39" s="138"/>
      <c r="L39" s="138"/>
      <c r="M39" s="138"/>
    </row>
    <row r="40" spans="1:2" ht="15">
      <c r="A40" s="133" t="s">
        <v>27</v>
      </c>
      <c r="B40" s="137" t="s">
        <v>28</v>
      </c>
    </row>
    <row r="41" spans="1:2" ht="3" customHeight="1">
      <c r="A41" s="133"/>
      <c r="B41" s="137"/>
    </row>
    <row r="42" spans="2:13" ht="15">
      <c r="B42" s="344" t="s">
        <v>194</v>
      </c>
      <c r="C42" s="344"/>
      <c r="D42" s="344"/>
      <c r="E42" s="344"/>
      <c r="F42" s="344"/>
      <c r="G42" s="344"/>
      <c r="H42" s="344"/>
      <c r="I42" s="344"/>
      <c r="J42" s="344"/>
      <c r="K42" s="344"/>
      <c r="L42" s="344"/>
      <c r="M42" s="344"/>
    </row>
    <row r="43" ht="12" customHeight="1"/>
    <row r="44" spans="1:2" ht="15">
      <c r="A44" s="133" t="s">
        <v>29</v>
      </c>
      <c r="B44" s="137" t="s">
        <v>113</v>
      </c>
    </row>
    <row r="45" spans="1:2" ht="3" customHeight="1">
      <c r="A45" s="133"/>
      <c r="B45" s="137"/>
    </row>
    <row r="46" spans="2:13" ht="15">
      <c r="B46" s="350" t="s">
        <v>159</v>
      </c>
      <c r="C46" s="350"/>
      <c r="D46" s="350"/>
      <c r="E46" s="350"/>
      <c r="F46" s="350"/>
      <c r="G46" s="350"/>
      <c r="H46" s="350"/>
      <c r="I46" s="350"/>
      <c r="J46" s="350"/>
      <c r="K46" s="350"/>
      <c r="L46" s="350"/>
      <c r="M46" s="350"/>
    </row>
    <row r="47" spans="2:13" ht="12" customHeight="1">
      <c r="B47" s="138"/>
      <c r="C47" s="138"/>
      <c r="D47" s="138"/>
      <c r="E47" s="138"/>
      <c r="F47" s="138"/>
      <c r="G47" s="138"/>
      <c r="H47" s="138"/>
      <c r="I47" s="138"/>
      <c r="J47" s="138"/>
      <c r="K47" s="138"/>
      <c r="L47" s="138"/>
      <c r="M47" s="138"/>
    </row>
    <row r="48" spans="1:13" ht="15">
      <c r="A48" s="133" t="s">
        <v>30</v>
      </c>
      <c r="B48" s="359" t="s">
        <v>114</v>
      </c>
      <c r="C48" s="359"/>
      <c r="D48" s="359"/>
      <c r="E48" s="359"/>
      <c r="F48" s="359"/>
      <c r="G48" s="359"/>
      <c r="H48" s="359"/>
      <c r="I48" s="359"/>
      <c r="J48" s="359"/>
      <c r="K48" s="359"/>
      <c r="L48" s="359"/>
      <c r="M48" s="359"/>
    </row>
    <row r="49" spans="1:13" ht="2.25" customHeight="1">
      <c r="A49" s="133"/>
      <c r="B49" s="360"/>
      <c r="C49" s="360"/>
      <c r="D49" s="360"/>
      <c r="E49" s="360"/>
      <c r="F49" s="360"/>
      <c r="G49" s="360"/>
      <c r="H49" s="360"/>
      <c r="I49" s="360"/>
      <c r="J49" s="360"/>
      <c r="K49" s="360"/>
      <c r="L49" s="360"/>
      <c r="M49" s="360"/>
    </row>
    <row r="50" spans="1:13" ht="15.75" customHeight="1">
      <c r="A50" s="133"/>
      <c r="B50" s="350" t="s">
        <v>160</v>
      </c>
      <c r="C50" s="350"/>
      <c r="D50" s="350"/>
      <c r="E50" s="350"/>
      <c r="F50" s="350"/>
      <c r="G50" s="350"/>
      <c r="H50" s="350"/>
      <c r="I50" s="350"/>
      <c r="J50" s="350"/>
      <c r="K50" s="350"/>
      <c r="L50" s="350"/>
      <c r="M50" s="350"/>
    </row>
    <row r="52" spans="1:13" ht="15">
      <c r="A52" s="133" t="s">
        <v>31</v>
      </c>
      <c r="B52" s="359" t="s">
        <v>32</v>
      </c>
      <c r="C52" s="359"/>
      <c r="D52" s="359"/>
      <c r="E52" s="359"/>
      <c r="F52" s="359"/>
      <c r="G52" s="359"/>
      <c r="H52" s="359"/>
      <c r="I52" s="359"/>
      <c r="J52" s="359"/>
      <c r="K52" s="359"/>
      <c r="L52" s="359"/>
      <c r="M52" s="359"/>
    </row>
    <row r="53" spans="1:13" ht="3" customHeight="1">
      <c r="A53" s="133"/>
      <c r="B53" s="139"/>
      <c r="C53" s="139"/>
      <c r="D53" s="139"/>
      <c r="E53" s="139"/>
      <c r="F53" s="139"/>
      <c r="G53" s="139"/>
      <c r="H53" s="139"/>
      <c r="I53" s="139"/>
      <c r="J53" s="139"/>
      <c r="K53" s="139"/>
      <c r="L53" s="139"/>
      <c r="M53" s="139"/>
    </row>
    <row r="54" spans="2:13" ht="12.75" customHeight="1">
      <c r="B54" s="307" t="s">
        <v>179</v>
      </c>
      <c r="C54" s="307"/>
      <c r="D54" s="307"/>
      <c r="E54" s="307"/>
      <c r="F54" s="307"/>
      <c r="G54" s="307"/>
      <c r="H54" s="307"/>
      <c r="I54" s="307"/>
      <c r="J54" s="307"/>
      <c r="K54" s="307"/>
      <c r="L54" s="307"/>
      <c r="M54" s="307"/>
    </row>
    <row r="55" spans="2:13" ht="18" customHeight="1">
      <c r="B55" s="307"/>
      <c r="C55" s="307"/>
      <c r="D55" s="307"/>
      <c r="E55" s="307"/>
      <c r="F55" s="307"/>
      <c r="G55" s="307"/>
      <c r="H55" s="307"/>
      <c r="I55" s="307"/>
      <c r="J55" s="307"/>
      <c r="K55" s="307"/>
      <c r="L55" s="307"/>
      <c r="M55" s="307"/>
    </row>
    <row r="56" spans="2:13" ht="13.5" customHeight="1">
      <c r="B56" s="135"/>
      <c r="C56" s="135"/>
      <c r="D56" s="135"/>
      <c r="E56" s="135"/>
      <c r="F56" s="135"/>
      <c r="G56" s="135"/>
      <c r="H56" s="135"/>
      <c r="I56" s="135"/>
      <c r="J56" s="135"/>
      <c r="K56" s="135"/>
      <c r="L56" s="135"/>
      <c r="M56" s="135"/>
    </row>
    <row r="57" spans="1:13" ht="15">
      <c r="A57" s="133" t="s">
        <v>33</v>
      </c>
      <c r="B57" s="289" t="s">
        <v>116</v>
      </c>
      <c r="C57" s="289"/>
      <c r="D57" s="289"/>
      <c r="E57" s="289"/>
      <c r="F57" s="289"/>
      <c r="G57" s="289"/>
      <c r="H57" s="289"/>
      <c r="I57" s="289"/>
      <c r="J57" s="289"/>
      <c r="K57" s="289"/>
      <c r="L57" s="289"/>
      <c r="M57" s="289"/>
    </row>
    <row r="58" spans="2:13" ht="3" customHeight="1">
      <c r="B58" s="135"/>
      <c r="C58" s="135"/>
      <c r="D58" s="135"/>
      <c r="E58" s="135"/>
      <c r="F58" s="135"/>
      <c r="G58" s="135"/>
      <c r="H58" s="135"/>
      <c r="I58" s="135"/>
      <c r="J58" s="135"/>
      <c r="K58" s="135"/>
      <c r="L58" s="135"/>
      <c r="M58" s="135"/>
    </row>
    <row r="59" spans="2:13" ht="17.25" customHeight="1">
      <c r="B59" s="307" t="s">
        <v>161</v>
      </c>
      <c r="C59" s="307"/>
      <c r="D59" s="307"/>
      <c r="E59" s="307"/>
      <c r="F59" s="307"/>
      <c r="G59" s="307"/>
      <c r="H59" s="307"/>
      <c r="I59" s="307"/>
      <c r="J59" s="307"/>
      <c r="K59" s="307"/>
      <c r="L59" s="307"/>
      <c r="M59" s="307"/>
    </row>
    <row r="60" spans="2:13" ht="15">
      <c r="B60" s="135"/>
      <c r="C60" s="135"/>
      <c r="D60" s="135"/>
      <c r="E60" s="135"/>
      <c r="F60" s="135"/>
      <c r="G60" s="135"/>
      <c r="H60" s="135"/>
      <c r="I60" s="135"/>
      <c r="J60" s="135"/>
      <c r="K60" s="135"/>
      <c r="L60" s="135"/>
      <c r="M60" s="135"/>
    </row>
    <row r="61" spans="1:13" ht="15">
      <c r="A61" s="133" t="s">
        <v>115</v>
      </c>
      <c r="B61" s="289" t="s">
        <v>118</v>
      </c>
      <c r="C61" s="289"/>
      <c r="D61" s="289"/>
      <c r="E61" s="289"/>
      <c r="F61" s="289"/>
      <c r="G61" s="289"/>
      <c r="H61" s="289"/>
      <c r="I61" s="289"/>
      <c r="J61" s="289"/>
      <c r="K61" s="289"/>
      <c r="L61" s="289"/>
      <c r="M61" s="289"/>
    </row>
    <row r="62" spans="2:13" ht="1.5" customHeight="1">
      <c r="B62" s="135"/>
      <c r="C62" s="135"/>
      <c r="D62" s="135"/>
      <c r="E62" s="135"/>
      <c r="F62" s="135"/>
      <c r="G62" s="135"/>
      <c r="H62" s="135"/>
      <c r="I62" s="135"/>
      <c r="J62" s="135"/>
      <c r="K62" s="135"/>
      <c r="L62" s="135"/>
      <c r="M62" s="135"/>
    </row>
    <row r="63" spans="2:13" ht="32.25" customHeight="1">
      <c r="B63" s="307" t="s">
        <v>234</v>
      </c>
      <c r="C63" s="307"/>
      <c r="D63" s="307"/>
      <c r="E63" s="307"/>
      <c r="F63" s="307"/>
      <c r="G63" s="307"/>
      <c r="H63" s="307"/>
      <c r="I63" s="307"/>
      <c r="J63" s="307"/>
      <c r="K63" s="307"/>
      <c r="L63" s="307"/>
      <c r="M63" s="307"/>
    </row>
    <row r="64" spans="2:13" ht="3.75" customHeight="1" hidden="1">
      <c r="B64" s="135"/>
      <c r="C64" s="135"/>
      <c r="D64" s="135"/>
      <c r="E64" s="135"/>
      <c r="F64" s="135"/>
      <c r="G64" s="135"/>
      <c r="H64" s="135"/>
      <c r="I64" s="135"/>
      <c r="J64" s="135"/>
      <c r="K64" s="135"/>
      <c r="L64" s="135"/>
      <c r="M64" s="135"/>
    </row>
    <row r="65" spans="2:13" s="141" customFormat="1" ht="14.25" customHeight="1">
      <c r="B65" s="289" t="s">
        <v>235</v>
      </c>
      <c r="C65" s="289"/>
      <c r="D65" s="289"/>
      <c r="E65" s="289"/>
      <c r="F65" s="289"/>
      <c r="G65" s="289"/>
      <c r="H65" s="289"/>
      <c r="I65" s="289"/>
      <c r="J65" s="289"/>
      <c r="K65" s="289"/>
      <c r="L65" s="289"/>
      <c r="M65" s="289"/>
    </row>
    <row r="66" spans="2:13" ht="2.25" customHeight="1" hidden="1">
      <c r="B66" s="135"/>
      <c r="C66" s="135"/>
      <c r="D66" s="135"/>
      <c r="E66" s="135"/>
      <c r="F66" s="135"/>
      <c r="G66" s="135"/>
      <c r="H66" s="135"/>
      <c r="I66" s="135"/>
      <c r="J66" s="135"/>
      <c r="K66" s="135"/>
      <c r="L66" s="135"/>
      <c r="M66" s="135"/>
    </row>
    <row r="67" spans="2:13" ht="15.75" customHeight="1">
      <c r="B67" s="135"/>
      <c r="C67" s="135"/>
      <c r="D67" s="135"/>
      <c r="E67" s="135"/>
      <c r="F67" s="135"/>
      <c r="G67" s="290" t="s">
        <v>139</v>
      </c>
      <c r="H67" s="290"/>
      <c r="I67" s="362"/>
      <c r="J67" s="362"/>
      <c r="K67" s="362"/>
      <c r="L67" s="290" t="s">
        <v>144</v>
      </c>
      <c r="M67" s="290"/>
    </row>
    <row r="68" spans="2:13" ht="14.25" customHeight="1">
      <c r="B68" s="135"/>
      <c r="C68" s="135"/>
      <c r="D68" s="135"/>
      <c r="E68" s="135"/>
      <c r="F68" s="135"/>
      <c r="G68" s="290" t="s">
        <v>140</v>
      </c>
      <c r="H68" s="290"/>
      <c r="I68" s="290" t="s">
        <v>142</v>
      </c>
      <c r="J68" s="290"/>
      <c r="K68" s="290"/>
      <c r="L68" s="290" t="s">
        <v>145</v>
      </c>
      <c r="M68" s="290"/>
    </row>
    <row r="69" spans="2:13" ht="14.25" customHeight="1">
      <c r="B69" s="135"/>
      <c r="C69" s="135"/>
      <c r="D69" s="135"/>
      <c r="E69" s="135"/>
      <c r="F69" s="135"/>
      <c r="G69" s="290" t="s">
        <v>141</v>
      </c>
      <c r="H69" s="290"/>
      <c r="I69" s="290" t="s">
        <v>143</v>
      </c>
      <c r="J69" s="290"/>
      <c r="K69" s="290"/>
      <c r="L69" s="290" t="s">
        <v>146</v>
      </c>
      <c r="M69" s="290"/>
    </row>
    <row r="70" spans="2:13" ht="13.5" customHeight="1">
      <c r="B70" s="135"/>
      <c r="C70" s="135"/>
      <c r="D70" s="135"/>
      <c r="E70" s="135"/>
      <c r="F70" s="135"/>
      <c r="G70" s="290" t="s">
        <v>5</v>
      </c>
      <c r="H70" s="290"/>
      <c r="I70" s="290" t="s">
        <v>5</v>
      </c>
      <c r="J70" s="290"/>
      <c r="K70" s="290"/>
      <c r="L70" s="290" t="s">
        <v>5</v>
      </c>
      <c r="M70" s="290"/>
    </row>
    <row r="71" spans="2:13" ht="2.25" customHeight="1" hidden="1">
      <c r="B71" s="135"/>
      <c r="C71" s="135"/>
      <c r="D71" s="135"/>
      <c r="E71" s="135"/>
      <c r="F71" s="135"/>
      <c r="G71" s="170"/>
      <c r="H71" s="170"/>
      <c r="I71" s="170"/>
      <c r="J71" s="170"/>
      <c r="K71" s="170"/>
      <c r="L71" s="170"/>
      <c r="M71" s="170"/>
    </row>
    <row r="72" spans="2:13" ht="8.25" customHeight="1">
      <c r="B72" s="135"/>
      <c r="C72" s="135"/>
      <c r="D72" s="135"/>
      <c r="E72" s="135"/>
      <c r="F72" s="135"/>
      <c r="G72" s="170"/>
      <c r="H72" s="170"/>
      <c r="I72" s="170"/>
      <c r="J72" s="170"/>
      <c r="K72" s="170"/>
      <c r="L72" s="170"/>
      <c r="M72" s="170"/>
    </row>
    <row r="73" spans="2:13" ht="14.25" customHeight="1">
      <c r="B73" s="168" t="s">
        <v>262</v>
      </c>
      <c r="C73" s="172"/>
      <c r="D73" s="172"/>
      <c r="E73" s="135"/>
      <c r="F73" s="135"/>
      <c r="G73" s="170"/>
      <c r="H73" s="170"/>
      <c r="I73" s="170"/>
      <c r="J73" s="170"/>
      <c r="K73" s="170"/>
      <c r="L73" s="170"/>
      <c r="M73" s="170"/>
    </row>
    <row r="74" spans="2:13" ht="2.25" customHeight="1">
      <c r="B74" s="135"/>
      <c r="C74" s="135"/>
      <c r="D74" s="135"/>
      <c r="E74" s="135"/>
      <c r="F74" s="135"/>
      <c r="G74" s="170"/>
      <c r="H74" s="170"/>
      <c r="I74" s="291"/>
      <c r="J74" s="291"/>
      <c r="K74" s="291"/>
      <c r="L74" s="170"/>
      <c r="M74" s="170"/>
    </row>
    <row r="75" spans="2:13" ht="15.75" customHeight="1">
      <c r="B75" s="172" t="s">
        <v>147</v>
      </c>
      <c r="C75" s="172"/>
      <c r="D75" s="172"/>
      <c r="E75" s="135"/>
      <c r="F75" s="135"/>
      <c r="G75" s="311">
        <v>1262767</v>
      </c>
      <c r="H75" s="311"/>
      <c r="I75" s="311">
        <v>18295912</v>
      </c>
      <c r="J75" s="311"/>
      <c r="K75" s="311"/>
      <c r="L75" s="342">
        <v>13428</v>
      </c>
      <c r="M75" s="342"/>
    </row>
    <row r="76" spans="2:13" ht="15.75" customHeight="1">
      <c r="B76" s="172" t="s">
        <v>148</v>
      </c>
      <c r="C76" s="172"/>
      <c r="D76" s="172"/>
      <c r="E76" s="172"/>
      <c r="F76" s="135"/>
      <c r="G76" s="311">
        <v>5325586</v>
      </c>
      <c r="H76" s="311"/>
      <c r="I76" s="309" t="s">
        <v>192</v>
      </c>
      <c r="J76" s="309"/>
      <c r="K76" s="309"/>
      <c r="L76" s="309" t="s">
        <v>192</v>
      </c>
      <c r="M76" s="309"/>
    </row>
    <row r="77" spans="2:13" ht="15.75" customHeight="1">
      <c r="B77" s="172" t="s">
        <v>271</v>
      </c>
      <c r="C77" s="172"/>
      <c r="D77" s="172"/>
      <c r="E77" s="172"/>
      <c r="F77" s="135"/>
      <c r="G77" s="277"/>
      <c r="H77" s="277">
        <v>18806</v>
      </c>
      <c r="I77" s="309" t="s">
        <v>192</v>
      </c>
      <c r="J77" s="309"/>
      <c r="K77" s="309"/>
      <c r="L77" s="309" t="s">
        <v>192</v>
      </c>
      <c r="M77" s="309"/>
    </row>
    <row r="78" spans="2:13" ht="16.5" customHeight="1">
      <c r="B78" s="172" t="s">
        <v>149</v>
      </c>
      <c r="C78" s="172"/>
      <c r="D78" s="172"/>
      <c r="E78" s="171"/>
      <c r="F78" s="135"/>
      <c r="G78" s="311">
        <v>373647</v>
      </c>
      <c r="H78" s="311"/>
      <c r="I78" s="309" t="s">
        <v>192</v>
      </c>
      <c r="J78" s="309"/>
      <c r="K78" s="309"/>
      <c r="L78" s="309" t="s">
        <v>192</v>
      </c>
      <c r="M78" s="309"/>
    </row>
    <row r="79" spans="2:13" ht="3.75" customHeight="1">
      <c r="B79" s="171"/>
      <c r="C79" s="171"/>
      <c r="D79" s="171"/>
      <c r="E79" s="171"/>
      <c r="F79" s="135"/>
      <c r="G79" s="174"/>
      <c r="H79" s="174"/>
      <c r="I79" s="174"/>
      <c r="J79" s="174"/>
      <c r="K79" s="174"/>
      <c r="L79" s="174"/>
      <c r="M79" s="174"/>
    </row>
    <row r="80" spans="2:13" ht="16.5" customHeight="1" thickBot="1">
      <c r="B80" s="172" t="s">
        <v>150</v>
      </c>
      <c r="C80" s="172"/>
      <c r="D80" s="172"/>
      <c r="E80" s="172"/>
      <c r="F80" s="135"/>
      <c r="G80" s="310">
        <f>SUM(G75:H79)</f>
        <v>6980806</v>
      </c>
      <c r="H80" s="310"/>
      <c r="I80" s="310">
        <f>SUM(I74:K79)</f>
        <v>18295912</v>
      </c>
      <c r="J80" s="310"/>
      <c r="K80" s="310"/>
      <c r="L80" s="310">
        <f>SUM(L74:M79)</f>
        <v>13428</v>
      </c>
      <c r="M80" s="310"/>
    </row>
    <row r="81" spans="2:13" ht="9.75" customHeight="1" thickTop="1">
      <c r="B81" s="362"/>
      <c r="C81" s="362"/>
      <c r="D81" s="362"/>
      <c r="E81" s="362"/>
      <c r="F81" s="135"/>
      <c r="G81" s="174"/>
      <c r="H81" s="135"/>
      <c r="I81" s="135"/>
      <c r="J81" s="135"/>
      <c r="K81" s="135"/>
      <c r="L81" s="135"/>
      <c r="M81" s="135"/>
    </row>
    <row r="82" spans="2:13" ht="12.75" customHeight="1">
      <c r="B82" s="168" t="s">
        <v>263</v>
      </c>
      <c r="C82" s="172"/>
      <c r="D82" s="172"/>
      <c r="E82" s="135"/>
      <c r="F82" s="135"/>
      <c r="G82" s="170"/>
      <c r="H82" s="170"/>
      <c r="I82" s="170"/>
      <c r="J82" s="170"/>
      <c r="K82" s="170"/>
      <c r="L82" s="170"/>
      <c r="M82" s="170"/>
    </row>
    <row r="83" spans="2:13" ht="3" customHeight="1">
      <c r="B83" s="135"/>
      <c r="C83" s="135"/>
      <c r="D83" s="135"/>
      <c r="E83" s="135"/>
      <c r="F83" s="135"/>
      <c r="G83" s="170"/>
      <c r="H83" s="170"/>
      <c r="I83" s="291"/>
      <c r="J83" s="291"/>
      <c r="K83" s="291"/>
      <c r="L83" s="170"/>
      <c r="M83" s="170"/>
    </row>
    <row r="84" spans="2:13" ht="14.25" customHeight="1">
      <c r="B84" s="172" t="s">
        <v>147</v>
      </c>
      <c r="C84" s="172"/>
      <c r="D84" s="172"/>
      <c r="E84" s="135"/>
      <c r="F84" s="135"/>
      <c r="G84" s="311">
        <v>918283</v>
      </c>
      <c r="H84" s="311"/>
      <c r="I84" s="311">
        <v>26184845</v>
      </c>
      <c r="J84" s="311"/>
      <c r="K84" s="311"/>
      <c r="L84" s="342">
        <v>71395</v>
      </c>
      <c r="M84" s="342"/>
    </row>
    <row r="85" spans="2:13" ht="14.25" customHeight="1">
      <c r="B85" s="172" t="s">
        <v>148</v>
      </c>
      <c r="C85" s="172"/>
      <c r="D85" s="172"/>
      <c r="E85" s="135"/>
      <c r="F85" s="135"/>
      <c r="G85" s="311">
        <v>3264989</v>
      </c>
      <c r="H85" s="311"/>
      <c r="I85" s="173"/>
      <c r="J85" s="173"/>
      <c r="K85" s="173">
        <v>0</v>
      </c>
      <c r="L85" s="173"/>
      <c r="M85" s="173">
        <v>0</v>
      </c>
    </row>
    <row r="86" spans="2:13" ht="15.75" customHeight="1">
      <c r="B86" s="172" t="s">
        <v>149</v>
      </c>
      <c r="C86" s="172"/>
      <c r="D86" s="172"/>
      <c r="E86" s="171"/>
      <c r="F86" s="135"/>
      <c r="G86" s="311">
        <v>799746</v>
      </c>
      <c r="H86" s="311"/>
      <c r="I86" s="287">
        <v>0</v>
      </c>
      <c r="J86" s="287"/>
      <c r="K86" s="287"/>
      <c r="L86" s="287">
        <v>0</v>
      </c>
      <c r="M86" s="287"/>
    </row>
    <row r="87" spans="2:13" ht="2.25" customHeight="1">
      <c r="B87" s="171"/>
      <c r="C87" s="171"/>
      <c r="D87" s="171"/>
      <c r="E87" s="171"/>
      <c r="F87" s="135"/>
      <c r="G87" s="174"/>
      <c r="H87" s="174"/>
      <c r="I87" s="174"/>
      <c r="J87" s="174"/>
      <c r="K87" s="174"/>
      <c r="L87" s="174"/>
      <c r="M87" s="174"/>
    </row>
    <row r="88" spans="2:13" ht="16.5" customHeight="1" thickBot="1">
      <c r="B88" s="172" t="s">
        <v>150</v>
      </c>
      <c r="C88" s="172"/>
      <c r="D88" s="172"/>
      <c r="E88" s="172"/>
      <c r="F88" s="135"/>
      <c r="G88" s="310">
        <f>SUM(G84:H87)</f>
        <v>4983018</v>
      </c>
      <c r="H88" s="310"/>
      <c r="I88" s="310">
        <f>SUM(I83:K87)</f>
        <v>26184845</v>
      </c>
      <c r="J88" s="310"/>
      <c r="K88" s="310"/>
      <c r="L88" s="310">
        <f>SUM(L83:M87)</f>
        <v>71395</v>
      </c>
      <c r="M88" s="310"/>
    </row>
    <row r="89" spans="2:13" ht="12" customHeight="1" thickTop="1">
      <c r="B89" s="135"/>
      <c r="C89" s="135"/>
      <c r="D89" s="135"/>
      <c r="E89" s="135"/>
      <c r="F89" s="135"/>
      <c r="G89" s="170"/>
      <c r="H89" s="170"/>
      <c r="I89" s="170"/>
      <c r="J89" s="170"/>
      <c r="K89" s="170"/>
      <c r="L89" s="170"/>
      <c r="M89" s="170"/>
    </row>
    <row r="90" spans="2:13" ht="6.75" customHeight="1">
      <c r="B90" s="135"/>
      <c r="C90" s="135"/>
      <c r="D90" s="135"/>
      <c r="E90" s="135"/>
      <c r="F90" s="135"/>
      <c r="G90" s="170"/>
      <c r="H90" s="170"/>
      <c r="I90" s="170"/>
      <c r="J90" s="170"/>
      <c r="K90" s="170"/>
      <c r="L90" s="170"/>
      <c r="M90" s="170"/>
    </row>
    <row r="91" spans="1:13" ht="15">
      <c r="A91" s="133" t="s">
        <v>115</v>
      </c>
      <c r="B91" s="289" t="s">
        <v>279</v>
      </c>
      <c r="C91" s="289"/>
      <c r="D91" s="289"/>
      <c r="E91" s="289"/>
      <c r="F91" s="289"/>
      <c r="G91" s="289"/>
      <c r="H91" s="289"/>
      <c r="I91" s="289"/>
      <c r="J91" s="289"/>
      <c r="K91" s="289"/>
      <c r="L91" s="289"/>
      <c r="M91" s="289"/>
    </row>
    <row r="92" spans="2:13" ht="9" customHeight="1">
      <c r="B92" s="135"/>
      <c r="C92" s="135"/>
      <c r="D92" s="135"/>
      <c r="E92" s="135"/>
      <c r="F92" s="135"/>
      <c r="G92" s="170"/>
      <c r="H92" s="170"/>
      <c r="I92" s="170"/>
      <c r="J92" s="170"/>
      <c r="K92" s="170"/>
      <c r="L92" s="170"/>
      <c r="M92" s="170"/>
    </row>
    <row r="93" spans="2:13" ht="14.25" customHeight="1">
      <c r="B93" s="168" t="s">
        <v>260</v>
      </c>
      <c r="C93" s="172"/>
      <c r="D93" s="172"/>
      <c r="E93" s="135"/>
      <c r="F93" s="135"/>
      <c r="G93" s="170"/>
      <c r="H93" s="170"/>
      <c r="I93" s="170"/>
      <c r="J93" s="170"/>
      <c r="K93" s="170"/>
      <c r="L93" s="170"/>
      <c r="M93" s="170"/>
    </row>
    <row r="94" spans="2:13" ht="2.25" customHeight="1">
      <c r="B94" s="135"/>
      <c r="C94" s="135"/>
      <c r="D94" s="135"/>
      <c r="E94" s="135"/>
      <c r="F94" s="135"/>
      <c r="G94" s="170"/>
      <c r="H94" s="170"/>
      <c r="I94" s="291"/>
      <c r="J94" s="291"/>
      <c r="K94" s="291"/>
      <c r="L94" s="170"/>
      <c r="M94" s="170"/>
    </row>
    <row r="95" spans="2:13" ht="15.75" customHeight="1">
      <c r="B95" s="172" t="s">
        <v>147</v>
      </c>
      <c r="C95" s="172"/>
      <c r="D95" s="172"/>
      <c r="E95" s="135"/>
      <c r="F95" s="135"/>
      <c r="G95" s="311">
        <v>2088441</v>
      </c>
      <c r="H95" s="311"/>
      <c r="I95" s="311">
        <v>18295912</v>
      </c>
      <c r="J95" s="311"/>
      <c r="K95" s="311"/>
      <c r="L95" s="342">
        <v>52050</v>
      </c>
      <c r="M95" s="342"/>
    </row>
    <row r="96" spans="2:13" ht="15.75" customHeight="1">
      <c r="B96" s="172" t="s">
        <v>148</v>
      </c>
      <c r="C96" s="172"/>
      <c r="D96" s="172"/>
      <c r="E96" s="172"/>
      <c r="F96" s="135"/>
      <c r="G96" s="311">
        <v>7729651</v>
      </c>
      <c r="H96" s="311"/>
      <c r="I96" s="309" t="s">
        <v>192</v>
      </c>
      <c r="J96" s="309"/>
      <c r="K96" s="309"/>
      <c r="L96" s="309" t="s">
        <v>192</v>
      </c>
      <c r="M96" s="309"/>
    </row>
    <row r="97" spans="2:13" ht="15.75" customHeight="1">
      <c r="B97" s="172" t="s">
        <v>182</v>
      </c>
      <c r="C97" s="172"/>
      <c r="D97" s="172"/>
      <c r="E97" s="172"/>
      <c r="F97" s="135"/>
      <c r="G97" s="342">
        <v>1557</v>
      </c>
      <c r="H97" s="342"/>
      <c r="I97" s="309" t="s">
        <v>192</v>
      </c>
      <c r="J97" s="309"/>
      <c r="K97" s="309"/>
      <c r="L97" s="309" t="s">
        <v>192</v>
      </c>
      <c r="M97" s="309"/>
    </row>
    <row r="98" spans="2:13" ht="15.75" customHeight="1">
      <c r="B98" s="172" t="s">
        <v>271</v>
      </c>
      <c r="C98" s="172"/>
      <c r="D98" s="172"/>
      <c r="E98" s="172"/>
      <c r="F98" s="135"/>
      <c r="G98" s="277"/>
      <c r="H98" s="277">
        <v>18806</v>
      </c>
      <c r="I98" s="278"/>
      <c r="J98" s="278"/>
      <c r="K98" s="278">
        <v>0</v>
      </c>
      <c r="L98" s="309" t="s">
        <v>192</v>
      </c>
      <c r="M98" s="309"/>
    </row>
    <row r="99" spans="2:13" ht="16.5" customHeight="1">
      <c r="B99" s="172" t="s">
        <v>149</v>
      </c>
      <c r="C99" s="172"/>
      <c r="D99" s="172"/>
      <c r="E99" s="171"/>
      <c r="F99" s="135"/>
      <c r="G99" s="311">
        <v>691796</v>
      </c>
      <c r="H99" s="311"/>
      <c r="I99" s="309" t="s">
        <v>192</v>
      </c>
      <c r="J99" s="309"/>
      <c r="K99" s="309"/>
      <c r="L99" s="309" t="s">
        <v>192</v>
      </c>
      <c r="M99" s="309"/>
    </row>
    <row r="100" spans="2:13" ht="3.75" customHeight="1">
      <c r="B100" s="171"/>
      <c r="C100" s="171"/>
      <c r="D100" s="171"/>
      <c r="E100" s="171"/>
      <c r="F100" s="135"/>
      <c r="G100" s="174"/>
      <c r="H100" s="174"/>
      <c r="I100" s="174"/>
      <c r="J100" s="174"/>
      <c r="K100" s="174"/>
      <c r="L100" s="174"/>
      <c r="M100" s="174"/>
    </row>
    <row r="101" spans="2:13" ht="16.5" customHeight="1" thickBot="1">
      <c r="B101" s="172" t="s">
        <v>150</v>
      </c>
      <c r="C101" s="172"/>
      <c r="D101" s="172"/>
      <c r="E101" s="172"/>
      <c r="F101" s="135"/>
      <c r="G101" s="310">
        <f>SUM(G95:H100)</f>
        <v>10530251</v>
      </c>
      <c r="H101" s="310"/>
      <c r="I101" s="310">
        <f>SUM(I94:K100)</f>
        <v>18295912</v>
      </c>
      <c r="J101" s="310"/>
      <c r="K101" s="310"/>
      <c r="L101" s="310">
        <f>SUM(L94:M100)</f>
        <v>52050</v>
      </c>
      <c r="M101" s="310"/>
    </row>
    <row r="102" spans="2:13" ht="13.5" customHeight="1" thickTop="1">
      <c r="B102" s="362"/>
      <c r="C102" s="362"/>
      <c r="D102" s="362"/>
      <c r="E102" s="362"/>
      <c r="F102" s="135"/>
      <c r="G102" s="174"/>
      <c r="H102" s="135"/>
      <c r="I102" s="135"/>
      <c r="J102" s="135"/>
      <c r="K102" s="135"/>
      <c r="L102" s="135"/>
      <c r="M102" s="135"/>
    </row>
    <row r="103" spans="2:13" ht="12.75" customHeight="1">
      <c r="B103" s="168" t="s">
        <v>261</v>
      </c>
      <c r="C103" s="172"/>
      <c r="D103" s="172"/>
      <c r="E103" s="135"/>
      <c r="F103" s="135"/>
      <c r="G103" s="170"/>
      <c r="H103" s="170"/>
      <c r="I103" s="170"/>
      <c r="J103" s="170"/>
      <c r="K103" s="170"/>
      <c r="L103" s="170"/>
      <c r="M103" s="170"/>
    </row>
    <row r="104" spans="2:13" ht="3" customHeight="1">
      <c r="B104" s="135"/>
      <c r="C104" s="135"/>
      <c r="D104" s="135"/>
      <c r="E104" s="135"/>
      <c r="F104" s="135"/>
      <c r="G104" s="170"/>
      <c r="H104" s="170"/>
      <c r="I104" s="291"/>
      <c r="J104" s="291"/>
      <c r="K104" s="291"/>
      <c r="L104" s="170"/>
      <c r="M104" s="170"/>
    </row>
    <row r="105" spans="2:13" ht="14.25" customHeight="1">
      <c r="B105" s="172" t="s">
        <v>147</v>
      </c>
      <c r="C105" s="172"/>
      <c r="D105" s="172"/>
      <c r="E105" s="135"/>
      <c r="F105" s="135"/>
      <c r="G105" s="311">
        <v>2473309</v>
      </c>
      <c r="H105" s="311"/>
      <c r="I105" s="311">
        <v>26184845</v>
      </c>
      <c r="J105" s="311"/>
      <c r="K105" s="311"/>
      <c r="L105" s="342">
        <v>228319</v>
      </c>
      <c r="M105" s="342"/>
    </row>
    <row r="106" spans="2:13" ht="14.25" customHeight="1">
      <c r="B106" s="172" t="s">
        <v>148</v>
      </c>
      <c r="C106" s="172"/>
      <c r="D106" s="172"/>
      <c r="E106" s="135"/>
      <c r="F106" s="135"/>
      <c r="G106" s="311">
        <v>7821882</v>
      </c>
      <c r="H106" s="311"/>
      <c r="I106" s="173"/>
      <c r="J106" s="173"/>
      <c r="K106" s="173">
        <v>0</v>
      </c>
      <c r="L106" s="173"/>
      <c r="M106" s="173">
        <v>0</v>
      </c>
    </row>
    <row r="107" spans="2:13" ht="16.5" customHeight="1">
      <c r="B107" s="172" t="s">
        <v>149</v>
      </c>
      <c r="C107" s="172"/>
      <c r="D107" s="172"/>
      <c r="E107" s="171"/>
      <c r="F107" s="135"/>
      <c r="G107" s="311">
        <v>1188522</v>
      </c>
      <c r="H107" s="311"/>
      <c r="I107" s="287">
        <v>0</v>
      </c>
      <c r="J107" s="287"/>
      <c r="K107" s="287"/>
      <c r="L107" s="287">
        <v>0</v>
      </c>
      <c r="M107" s="287"/>
    </row>
    <row r="108" spans="2:13" ht="2.25" customHeight="1">
      <c r="B108" s="171"/>
      <c r="C108" s="171"/>
      <c r="D108" s="171"/>
      <c r="E108" s="171"/>
      <c r="F108" s="135"/>
      <c r="G108" s="174"/>
      <c r="H108" s="174"/>
      <c r="I108" s="174"/>
      <c r="J108" s="174"/>
      <c r="K108" s="174"/>
      <c r="L108" s="174"/>
      <c r="M108" s="174"/>
    </row>
    <row r="109" spans="2:13" ht="16.5" customHeight="1" thickBot="1">
      <c r="B109" s="172" t="s">
        <v>150</v>
      </c>
      <c r="C109" s="172"/>
      <c r="D109" s="172"/>
      <c r="E109" s="172"/>
      <c r="F109" s="135"/>
      <c r="G109" s="310">
        <f>SUM(G105:H108)</f>
        <v>11483713</v>
      </c>
      <c r="H109" s="310"/>
      <c r="I109" s="310">
        <f>SUM(I104:K108)</f>
        <v>26184845</v>
      </c>
      <c r="J109" s="310"/>
      <c r="K109" s="310"/>
      <c r="L109" s="310">
        <f>SUM(L104:M108)</f>
        <v>228319</v>
      </c>
      <c r="M109" s="310"/>
    </row>
    <row r="110" spans="2:13" ht="5.25" customHeight="1" thickTop="1">
      <c r="B110" s="172"/>
      <c r="C110" s="172"/>
      <c r="D110" s="172"/>
      <c r="E110" s="172"/>
      <c r="F110" s="135"/>
      <c r="G110" s="217"/>
      <c r="H110" s="217"/>
      <c r="I110" s="217"/>
      <c r="J110" s="217"/>
      <c r="K110" s="217"/>
      <c r="L110" s="217"/>
      <c r="M110" s="217"/>
    </row>
    <row r="111" spans="2:13" ht="8.25" customHeight="1">
      <c r="B111" s="171"/>
      <c r="C111" s="171"/>
      <c r="D111" s="171"/>
      <c r="E111" s="171"/>
      <c r="F111" s="135"/>
      <c r="G111" s="135"/>
      <c r="H111" s="135"/>
      <c r="I111" s="135"/>
      <c r="J111" s="135"/>
      <c r="K111" s="135"/>
      <c r="L111" s="135"/>
      <c r="M111" s="135"/>
    </row>
    <row r="112" spans="1:13" ht="15">
      <c r="A112" s="133" t="s">
        <v>117</v>
      </c>
      <c r="B112" s="289" t="s">
        <v>119</v>
      </c>
      <c r="C112" s="289"/>
      <c r="D112" s="289"/>
      <c r="E112" s="289"/>
      <c r="F112" s="289"/>
      <c r="G112" s="289"/>
      <c r="H112" s="289"/>
      <c r="I112" s="289"/>
      <c r="J112" s="289"/>
      <c r="K112" s="289"/>
      <c r="L112" s="289"/>
      <c r="M112" s="289"/>
    </row>
    <row r="113" spans="1:13" ht="0.75" customHeight="1">
      <c r="A113" s="133"/>
      <c r="B113" s="136"/>
      <c r="C113" s="136"/>
      <c r="D113" s="136"/>
      <c r="E113" s="136"/>
      <c r="F113" s="136"/>
      <c r="G113" s="136"/>
      <c r="H113" s="136"/>
      <c r="I113" s="136"/>
      <c r="J113" s="136"/>
      <c r="K113" s="136"/>
      <c r="L113" s="136"/>
      <c r="M113" s="136"/>
    </row>
    <row r="114" spans="2:13" ht="15">
      <c r="B114" s="285" t="s">
        <v>162</v>
      </c>
      <c r="C114" s="285"/>
      <c r="D114" s="285"/>
      <c r="E114" s="285"/>
      <c r="F114" s="285"/>
      <c r="G114" s="285"/>
      <c r="H114" s="285"/>
      <c r="I114" s="285"/>
      <c r="J114" s="285"/>
      <c r="K114" s="285"/>
      <c r="L114" s="285"/>
      <c r="M114" s="285"/>
    </row>
    <row r="115" spans="2:13" ht="15" customHeight="1">
      <c r="B115" s="307" t="s">
        <v>163</v>
      </c>
      <c r="C115" s="307"/>
      <c r="D115" s="307"/>
      <c r="E115" s="307"/>
      <c r="F115" s="307"/>
      <c r="G115" s="307"/>
      <c r="H115" s="307"/>
      <c r="I115" s="307"/>
      <c r="J115" s="307"/>
      <c r="K115" s="307"/>
      <c r="L115" s="307"/>
      <c r="M115" s="307"/>
    </row>
    <row r="116" spans="2:13" ht="6.75" customHeight="1">
      <c r="B116" s="135"/>
      <c r="C116" s="135"/>
      <c r="D116" s="135"/>
      <c r="E116" s="135"/>
      <c r="F116" s="135"/>
      <c r="G116" s="135"/>
      <c r="H116" s="135"/>
      <c r="I116" s="135"/>
      <c r="J116" s="135"/>
      <c r="K116" s="135"/>
      <c r="L116" s="135"/>
      <c r="M116" s="135"/>
    </row>
    <row r="117" spans="1:13" ht="15">
      <c r="A117" s="133" t="s">
        <v>34</v>
      </c>
      <c r="B117" s="289" t="s">
        <v>120</v>
      </c>
      <c r="C117" s="289"/>
      <c r="D117" s="289"/>
      <c r="E117" s="289"/>
      <c r="F117" s="289"/>
      <c r="G117" s="289"/>
      <c r="H117" s="289"/>
      <c r="I117" s="289"/>
      <c r="J117" s="289"/>
      <c r="K117" s="289"/>
      <c r="L117" s="289"/>
      <c r="M117" s="289"/>
    </row>
    <row r="118" spans="2:13" ht="3" customHeight="1">
      <c r="B118" s="135"/>
      <c r="C118" s="135"/>
      <c r="D118" s="135"/>
      <c r="E118" s="135"/>
      <c r="F118" s="135"/>
      <c r="G118" s="135"/>
      <c r="H118" s="135"/>
      <c r="I118" s="135"/>
      <c r="J118" s="135"/>
      <c r="K118" s="135"/>
      <c r="L118" s="135"/>
      <c r="M118" s="135"/>
    </row>
    <row r="119" spans="2:13" ht="30.75" customHeight="1">
      <c r="B119" s="307" t="s">
        <v>164</v>
      </c>
      <c r="C119" s="307"/>
      <c r="D119" s="307"/>
      <c r="E119" s="307"/>
      <c r="F119" s="307"/>
      <c r="G119" s="307"/>
      <c r="H119" s="307"/>
      <c r="I119" s="307"/>
      <c r="J119" s="307"/>
      <c r="K119" s="307"/>
      <c r="L119" s="307"/>
      <c r="M119" s="307"/>
    </row>
    <row r="120" spans="2:13" ht="4.5" customHeight="1">
      <c r="B120" s="135"/>
      <c r="C120" s="135"/>
      <c r="D120" s="135"/>
      <c r="E120" s="135"/>
      <c r="F120" s="135"/>
      <c r="G120" s="135"/>
      <c r="H120" s="135"/>
      <c r="I120" s="135"/>
      <c r="J120" s="135"/>
      <c r="K120" s="135"/>
      <c r="L120" s="135"/>
      <c r="M120" s="135"/>
    </row>
    <row r="121" spans="1:7" ht="13.5" customHeight="1">
      <c r="A121" s="133" t="s">
        <v>165</v>
      </c>
      <c r="B121" s="140" t="s">
        <v>35</v>
      </c>
      <c r="G121" s="140"/>
    </row>
    <row r="122" spans="2:13" ht="3" customHeight="1">
      <c r="B122" s="135"/>
      <c r="C122" s="135"/>
      <c r="D122" s="135"/>
      <c r="E122" s="135"/>
      <c r="F122" s="135"/>
      <c r="G122" s="135"/>
      <c r="H122" s="135"/>
      <c r="I122" s="135"/>
      <c r="J122" s="135"/>
      <c r="K122" s="135"/>
      <c r="L122" s="135"/>
      <c r="M122" s="135"/>
    </row>
    <row r="123" spans="2:13" ht="14.25" customHeight="1">
      <c r="B123" s="286" t="s">
        <v>166</v>
      </c>
      <c r="C123" s="286"/>
      <c r="D123" s="286"/>
      <c r="E123" s="286"/>
      <c r="F123" s="286"/>
      <c r="G123" s="286"/>
      <c r="H123" s="286"/>
      <c r="I123" s="286"/>
      <c r="J123" s="286"/>
      <c r="K123" s="286"/>
      <c r="L123" s="286"/>
      <c r="M123" s="286"/>
    </row>
    <row r="124" spans="1:13" ht="6" customHeight="1">
      <c r="A124" s="133"/>
      <c r="B124" s="308"/>
      <c r="C124" s="308"/>
      <c r="D124" s="308"/>
      <c r="E124" s="308"/>
      <c r="F124" s="308"/>
      <c r="G124" s="308"/>
      <c r="H124" s="308"/>
      <c r="I124" s="308"/>
      <c r="J124" s="308"/>
      <c r="K124" s="308"/>
      <c r="L124" s="308"/>
      <c r="M124" s="308"/>
    </row>
    <row r="125" spans="1:13" ht="15">
      <c r="A125" s="133" t="s">
        <v>36</v>
      </c>
      <c r="B125" s="308" t="s">
        <v>121</v>
      </c>
      <c r="C125" s="308"/>
      <c r="D125" s="308"/>
      <c r="E125" s="308"/>
      <c r="F125" s="308"/>
      <c r="G125" s="308"/>
      <c r="H125" s="308"/>
      <c r="I125" s="308"/>
      <c r="J125" s="308"/>
      <c r="K125" s="308"/>
      <c r="L125" s="308"/>
      <c r="M125" s="308"/>
    </row>
    <row r="126" spans="2:13" ht="3.75" customHeight="1">
      <c r="B126" s="292"/>
      <c r="C126" s="292"/>
      <c r="D126" s="292"/>
      <c r="E126" s="292"/>
      <c r="F126" s="292"/>
      <c r="G126" s="292"/>
      <c r="H126" s="292"/>
      <c r="I126" s="292"/>
      <c r="J126" s="292"/>
      <c r="K126" s="292"/>
      <c r="L126" s="292"/>
      <c r="M126" s="292"/>
    </row>
    <row r="127" spans="2:13" ht="15">
      <c r="B127" s="288" t="s">
        <v>264</v>
      </c>
      <c r="C127" s="288"/>
      <c r="D127" s="288"/>
      <c r="E127" s="288"/>
      <c r="F127" s="288"/>
      <c r="G127" s="288"/>
      <c r="H127" s="288"/>
      <c r="I127" s="288"/>
      <c r="J127" s="288"/>
      <c r="K127" s="288"/>
      <c r="L127" s="288"/>
      <c r="M127" s="288"/>
    </row>
    <row r="128" spans="1:2" ht="5.25" customHeight="1">
      <c r="A128" s="133"/>
      <c r="B128" s="137"/>
    </row>
    <row r="129" spans="1:2" ht="15">
      <c r="A129" s="133" t="s">
        <v>37</v>
      </c>
      <c r="B129" s="133" t="s">
        <v>38</v>
      </c>
    </row>
    <row r="130" spans="1:2" ht="3" customHeight="1">
      <c r="A130" s="133"/>
      <c r="B130" s="133"/>
    </row>
    <row r="131" spans="1:13" s="145" customFormat="1" ht="14.25" customHeight="1">
      <c r="A131" s="283"/>
      <c r="B131" s="294" t="s">
        <v>282</v>
      </c>
      <c r="C131" s="294"/>
      <c r="D131" s="294"/>
      <c r="E131" s="294"/>
      <c r="F131" s="294"/>
      <c r="G131" s="294"/>
      <c r="H131" s="294"/>
      <c r="I131" s="294"/>
      <c r="J131" s="294"/>
      <c r="K131" s="294"/>
      <c r="L131" s="294"/>
      <c r="M131" s="294"/>
    </row>
    <row r="132" spans="1:13" s="145" customFormat="1" ht="12.75" customHeight="1">
      <c r="A132" s="283"/>
      <c r="B132" s="281"/>
      <c r="C132" s="281"/>
      <c r="D132" s="281"/>
      <c r="E132" s="281"/>
      <c r="F132" s="281"/>
      <c r="G132" s="281"/>
      <c r="H132" s="281"/>
      <c r="I132" s="281"/>
      <c r="J132" s="281"/>
      <c r="K132" s="281"/>
      <c r="L132" s="281"/>
      <c r="M132" s="146" t="s">
        <v>247</v>
      </c>
    </row>
    <row r="133" spans="1:13" s="145" customFormat="1" ht="14.25" customHeight="1">
      <c r="A133" s="283"/>
      <c r="B133" s="293" t="s">
        <v>280</v>
      </c>
      <c r="C133" s="293"/>
      <c r="D133" s="293"/>
      <c r="E133" s="293"/>
      <c r="F133" s="293"/>
      <c r="G133" s="284"/>
      <c r="H133" s="284"/>
      <c r="I133" s="284"/>
      <c r="J133" s="284"/>
      <c r="K133" s="284"/>
      <c r="L133" s="284"/>
      <c r="M133" s="150" t="s">
        <v>5</v>
      </c>
    </row>
    <row r="134" spans="1:13" s="145" customFormat="1" ht="8.25" customHeight="1">
      <c r="A134" s="283"/>
      <c r="B134" s="266"/>
      <c r="C134" s="266"/>
      <c r="D134" s="266"/>
      <c r="E134" s="266"/>
      <c r="F134" s="266"/>
      <c r="G134" s="284"/>
      <c r="H134" s="284"/>
      <c r="I134" s="284"/>
      <c r="J134" s="284"/>
      <c r="K134" s="284"/>
      <c r="L134" s="284"/>
      <c r="M134" s="149"/>
    </row>
    <row r="135" spans="1:13" s="145" customFormat="1" ht="14.25" customHeight="1" thickBot="1">
      <c r="A135" s="283"/>
      <c r="B135" s="294" t="s">
        <v>281</v>
      </c>
      <c r="C135" s="294"/>
      <c r="D135" s="294"/>
      <c r="E135" s="294"/>
      <c r="F135" s="294"/>
      <c r="G135" s="281"/>
      <c r="H135" s="281"/>
      <c r="I135" s="281"/>
      <c r="J135" s="281"/>
      <c r="K135" s="281"/>
      <c r="L135" s="281"/>
      <c r="M135" s="282">
        <v>148820</v>
      </c>
    </row>
    <row r="136" spans="1:13" s="145" customFormat="1" ht="14.25" customHeight="1" thickTop="1">
      <c r="A136" s="283"/>
      <c r="B136" s="281"/>
      <c r="C136" s="281"/>
      <c r="D136" s="281"/>
      <c r="E136" s="281"/>
      <c r="F136" s="281"/>
      <c r="G136" s="281"/>
      <c r="H136" s="281"/>
      <c r="I136" s="281"/>
      <c r="J136" s="281"/>
      <c r="K136" s="281"/>
      <c r="L136" s="281"/>
      <c r="M136" s="281"/>
    </row>
    <row r="137" spans="2:13" s="145" customFormat="1" ht="0.75" customHeight="1">
      <c r="B137" s="293"/>
      <c r="C137" s="293"/>
      <c r="D137" s="293"/>
      <c r="E137" s="293"/>
      <c r="F137" s="293"/>
      <c r="G137" s="265"/>
      <c r="H137" s="265"/>
      <c r="I137" s="265"/>
      <c r="J137" s="265"/>
      <c r="K137" s="265"/>
      <c r="L137" s="149"/>
      <c r="M137" s="149"/>
    </row>
    <row r="138" spans="2:13" s="145" customFormat="1" ht="14.25" customHeight="1" hidden="1">
      <c r="B138" s="266"/>
      <c r="C138" s="266"/>
      <c r="D138" s="266"/>
      <c r="E138" s="266"/>
      <c r="F138" s="266"/>
      <c r="G138" s="265"/>
      <c r="H138" s="265"/>
      <c r="I138" s="265"/>
      <c r="J138" s="265"/>
      <c r="K138" s="265"/>
      <c r="L138" s="149"/>
      <c r="M138" s="149"/>
    </row>
    <row r="139" spans="2:13" s="145" customFormat="1" ht="14.25" customHeight="1" hidden="1">
      <c r="B139" s="294"/>
      <c r="C139" s="294"/>
      <c r="D139" s="294"/>
      <c r="E139" s="294"/>
      <c r="F139" s="294"/>
      <c r="G139" s="294"/>
      <c r="H139" s="294"/>
      <c r="I139" s="265"/>
      <c r="J139" s="265"/>
      <c r="K139" s="265"/>
      <c r="L139" s="267"/>
      <c r="M139" s="267"/>
    </row>
    <row r="140" spans="2:13" ht="12" customHeight="1" hidden="1">
      <c r="B140" s="138"/>
      <c r="C140" s="138"/>
      <c r="D140" s="138"/>
      <c r="E140" s="138"/>
      <c r="F140" s="138"/>
      <c r="G140" s="138"/>
      <c r="H140" s="138"/>
      <c r="I140" s="138"/>
      <c r="J140" s="138"/>
      <c r="K140" s="138"/>
      <c r="L140" s="138"/>
      <c r="M140" s="138"/>
    </row>
    <row r="141" spans="2:17" ht="0.75" customHeight="1">
      <c r="B141" s="135"/>
      <c r="C141" s="135"/>
      <c r="D141" s="135"/>
      <c r="E141" s="135"/>
      <c r="F141" s="135"/>
      <c r="G141" s="135"/>
      <c r="H141" s="135"/>
      <c r="I141" s="135"/>
      <c r="J141" s="135"/>
      <c r="K141" s="135"/>
      <c r="L141" s="135"/>
      <c r="M141" s="135"/>
      <c r="N141" s="135"/>
      <c r="O141" s="135"/>
      <c r="P141" s="135"/>
      <c r="Q141" s="135"/>
    </row>
    <row r="142" spans="1:17" ht="13.5" customHeight="1">
      <c r="A142" s="133" t="s">
        <v>180</v>
      </c>
      <c r="B142" s="289" t="s">
        <v>122</v>
      </c>
      <c r="C142" s="289"/>
      <c r="D142" s="289"/>
      <c r="E142" s="289"/>
      <c r="F142" s="289"/>
      <c r="G142" s="289"/>
      <c r="H142" s="289"/>
      <c r="I142" s="289"/>
      <c r="J142" s="289"/>
      <c r="K142" s="289"/>
      <c r="L142" s="289"/>
      <c r="M142" s="289"/>
      <c r="N142" s="135"/>
      <c r="O142" s="135"/>
      <c r="P142" s="135"/>
      <c r="Q142" s="135"/>
    </row>
    <row r="143" spans="1:17" ht="15">
      <c r="A143" s="133"/>
      <c r="B143" s="136"/>
      <c r="C143" s="136"/>
      <c r="D143" s="136"/>
      <c r="E143" s="136"/>
      <c r="F143" s="136"/>
      <c r="G143" s="136"/>
      <c r="H143" s="136"/>
      <c r="J143" s="291" t="s">
        <v>72</v>
      </c>
      <c r="K143" s="291"/>
      <c r="L143" s="291" t="s">
        <v>167</v>
      </c>
      <c r="M143" s="291"/>
      <c r="N143" s="135"/>
      <c r="O143" s="135"/>
      <c r="P143" s="135"/>
      <c r="Q143" s="135"/>
    </row>
    <row r="144" spans="1:17" ht="13.5" customHeight="1">
      <c r="A144" s="133"/>
      <c r="B144" s="136"/>
      <c r="C144" s="136"/>
      <c r="D144" s="136"/>
      <c r="E144" s="136"/>
      <c r="F144" s="136"/>
      <c r="G144" s="136"/>
      <c r="H144" s="136"/>
      <c r="J144" s="146" t="s">
        <v>247</v>
      </c>
      <c r="K144" s="146" t="s">
        <v>248</v>
      </c>
      <c r="L144" s="146" t="s">
        <v>247</v>
      </c>
      <c r="M144" s="146" t="s">
        <v>248</v>
      </c>
      <c r="N144" s="135"/>
      <c r="O144" s="135"/>
      <c r="P144" s="135"/>
      <c r="Q144" s="135"/>
    </row>
    <row r="145" spans="1:17" ht="15">
      <c r="A145" s="133"/>
      <c r="B145" s="136"/>
      <c r="C145" s="136"/>
      <c r="D145" s="136"/>
      <c r="E145" s="136"/>
      <c r="F145" s="136"/>
      <c r="G145" s="136"/>
      <c r="H145" s="136"/>
      <c r="J145" s="150" t="s">
        <v>5</v>
      </c>
      <c r="K145" s="150" t="s">
        <v>5</v>
      </c>
      <c r="L145" s="150" t="s">
        <v>5</v>
      </c>
      <c r="M145" s="150" t="s">
        <v>5</v>
      </c>
      <c r="N145" s="135"/>
      <c r="O145" s="135"/>
      <c r="P145" s="135"/>
      <c r="Q145" s="135"/>
    </row>
    <row r="146" spans="1:17" ht="14.25" customHeight="1">
      <c r="A146" s="133"/>
      <c r="B146" s="307" t="s">
        <v>168</v>
      </c>
      <c r="C146" s="307"/>
      <c r="D146" s="307"/>
      <c r="E146" s="307"/>
      <c r="F146" s="307"/>
      <c r="G146" s="307"/>
      <c r="H146" s="136"/>
      <c r="I146" s="149"/>
      <c r="J146" s="149"/>
      <c r="K146" s="149"/>
      <c r="L146" s="149"/>
      <c r="M146" s="149"/>
      <c r="N146" s="135"/>
      <c r="O146" s="135"/>
      <c r="P146" s="135"/>
      <c r="Q146" s="135"/>
    </row>
    <row r="147" spans="1:17" ht="15">
      <c r="A147" s="133"/>
      <c r="B147" s="296" t="s">
        <v>169</v>
      </c>
      <c r="C147" s="307"/>
      <c r="D147" s="307"/>
      <c r="E147" s="307"/>
      <c r="F147" s="307"/>
      <c r="G147" s="307"/>
      <c r="H147" s="136"/>
      <c r="J147" s="184">
        <v>51146</v>
      </c>
      <c r="K147" s="184">
        <v>320</v>
      </c>
      <c r="L147" s="184">
        <v>112847</v>
      </c>
      <c r="M147" s="184">
        <v>56412</v>
      </c>
      <c r="N147" s="135"/>
      <c r="O147" s="135"/>
      <c r="P147" s="135"/>
      <c r="Q147" s="135"/>
    </row>
    <row r="148" spans="1:17" ht="15">
      <c r="A148" s="133"/>
      <c r="B148" s="296" t="s">
        <v>236</v>
      </c>
      <c r="C148" s="307"/>
      <c r="D148" s="307"/>
      <c r="E148" s="307"/>
      <c r="F148" s="307"/>
      <c r="G148" s="307"/>
      <c r="H148" s="143"/>
      <c r="I148" s="156"/>
      <c r="J148" s="156">
        <v>137334</v>
      </c>
      <c r="K148" s="156">
        <v>0</v>
      </c>
      <c r="L148" s="156">
        <v>208529</v>
      </c>
      <c r="M148" s="156">
        <v>0</v>
      </c>
      <c r="N148" s="135"/>
      <c r="O148" s="135"/>
      <c r="P148" s="135"/>
      <c r="Q148" s="135"/>
    </row>
    <row r="149" spans="1:17" ht="6.75" customHeight="1">
      <c r="A149" s="133"/>
      <c r="B149" s="143"/>
      <c r="C149" s="135"/>
      <c r="D149" s="135"/>
      <c r="E149" s="135"/>
      <c r="F149" s="135"/>
      <c r="G149" s="135"/>
      <c r="H149" s="143"/>
      <c r="I149" s="156"/>
      <c r="J149" s="156"/>
      <c r="K149" s="156"/>
      <c r="L149" s="156"/>
      <c r="M149" s="156"/>
      <c r="N149" s="135"/>
      <c r="O149" s="135"/>
      <c r="P149" s="135"/>
      <c r="Q149" s="135"/>
    </row>
    <row r="150" spans="1:17" ht="15" customHeight="1">
      <c r="A150" s="133"/>
      <c r="B150" s="343" t="s">
        <v>170</v>
      </c>
      <c r="C150" s="343"/>
      <c r="D150" s="343"/>
      <c r="E150" s="343"/>
      <c r="F150" s="343"/>
      <c r="G150" s="343"/>
      <c r="H150" s="343"/>
      <c r="I150" s="156"/>
      <c r="J150" s="156"/>
      <c r="K150" s="156"/>
      <c r="L150" s="156"/>
      <c r="M150" s="156"/>
      <c r="N150" s="135"/>
      <c r="O150" s="135"/>
      <c r="P150" s="135"/>
      <c r="Q150" s="135"/>
    </row>
    <row r="151" spans="1:13" ht="14.25" customHeight="1">
      <c r="A151" s="133"/>
      <c r="B151" s="296" t="s">
        <v>171</v>
      </c>
      <c r="C151" s="307"/>
      <c r="D151" s="307"/>
      <c r="E151" s="307"/>
      <c r="F151" s="307"/>
      <c r="G151" s="307"/>
      <c r="I151" s="184"/>
      <c r="J151" s="184">
        <v>0</v>
      </c>
      <c r="K151" s="184">
        <v>0</v>
      </c>
      <c r="L151" s="184">
        <v>0</v>
      </c>
      <c r="M151" s="184">
        <v>24630</v>
      </c>
    </row>
    <row r="152" spans="1:17" ht="4.5" customHeight="1">
      <c r="A152" s="133"/>
      <c r="B152" s="229"/>
      <c r="C152" s="229"/>
      <c r="D152" s="229"/>
      <c r="E152" s="229"/>
      <c r="F152" s="229"/>
      <c r="G152" s="229"/>
      <c r="H152" s="229"/>
      <c r="I152" s="156"/>
      <c r="J152" s="156"/>
      <c r="K152" s="156"/>
      <c r="L152" s="156"/>
      <c r="M152" s="156"/>
      <c r="N152" s="135"/>
      <c r="O152" s="135"/>
      <c r="P152" s="135"/>
      <c r="Q152" s="135"/>
    </row>
    <row r="153" spans="1:17" ht="15" customHeight="1">
      <c r="A153" s="133"/>
      <c r="B153" s="343" t="s">
        <v>196</v>
      </c>
      <c r="C153" s="343"/>
      <c r="D153" s="343"/>
      <c r="E153" s="343"/>
      <c r="F153" s="343"/>
      <c r="G153" s="343"/>
      <c r="H153" s="343"/>
      <c r="I153" s="156"/>
      <c r="J153" s="156"/>
      <c r="K153" s="156"/>
      <c r="L153" s="156"/>
      <c r="M153" s="156"/>
      <c r="N153" s="135"/>
      <c r="O153" s="135"/>
      <c r="P153" s="135"/>
      <c r="Q153" s="135"/>
    </row>
    <row r="154" spans="2:13" ht="15">
      <c r="B154" s="296" t="s">
        <v>169</v>
      </c>
      <c r="C154" s="307"/>
      <c r="D154" s="307"/>
      <c r="E154" s="307"/>
      <c r="F154" s="307"/>
      <c r="G154" s="307"/>
      <c r="I154" s="184"/>
      <c r="J154" s="184">
        <v>67500</v>
      </c>
      <c r="K154" s="184">
        <v>67500</v>
      </c>
      <c r="L154" s="184">
        <v>135000</v>
      </c>
      <c r="M154" s="184">
        <v>135000</v>
      </c>
    </row>
    <row r="155" spans="1:2" ht="3" customHeight="1">
      <c r="A155" s="133"/>
      <c r="B155" s="140"/>
    </row>
    <row r="156" spans="1:2" ht="15" hidden="1">
      <c r="A156" s="133"/>
      <c r="B156" s="140"/>
    </row>
    <row r="157" spans="2:16" ht="18" customHeight="1">
      <c r="B157" s="347" t="s">
        <v>172</v>
      </c>
      <c r="C157" s="347"/>
      <c r="D157" s="347"/>
      <c r="E157" s="347"/>
      <c r="F157" s="347"/>
      <c r="G157" s="347"/>
      <c r="H157" s="347"/>
      <c r="I157" s="347"/>
      <c r="J157" s="347"/>
      <c r="K157" s="347"/>
      <c r="L157" s="347"/>
      <c r="M157" s="347"/>
      <c r="N157" s="165"/>
      <c r="O157" s="165"/>
      <c r="P157" s="165"/>
    </row>
    <row r="158" spans="1:13" ht="16.5" customHeight="1">
      <c r="A158" s="295" t="s">
        <v>189</v>
      </c>
      <c r="B158" s="295"/>
      <c r="C158" s="295"/>
      <c r="D158" s="295"/>
      <c r="E158" s="295"/>
      <c r="F158" s="295"/>
      <c r="G158" s="295"/>
      <c r="H158" s="295"/>
      <c r="I158" s="295"/>
      <c r="J158" s="295"/>
      <c r="K158" s="295"/>
      <c r="L158" s="295"/>
      <c r="M158" s="295"/>
    </row>
    <row r="159" spans="1:13" ht="16.5" customHeight="1">
      <c r="A159" s="295"/>
      <c r="B159" s="295"/>
      <c r="C159" s="295"/>
      <c r="D159" s="295"/>
      <c r="E159" s="295"/>
      <c r="F159" s="295"/>
      <c r="G159" s="295"/>
      <c r="H159" s="295"/>
      <c r="I159" s="295"/>
      <c r="J159" s="295"/>
      <c r="K159" s="295"/>
      <c r="L159" s="295"/>
      <c r="M159" s="295"/>
    </row>
    <row r="160" spans="1:13" ht="9.75" customHeight="1">
      <c r="A160" s="142"/>
      <c r="B160" s="142"/>
      <c r="C160" s="142"/>
      <c r="D160" s="142"/>
      <c r="E160" s="142"/>
      <c r="F160" s="142"/>
      <c r="G160" s="142"/>
      <c r="H160" s="142"/>
      <c r="I160" s="142"/>
      <c r="J160" s="142"/>
      <c r="L160" s="142"/>
      <c r="M160" s="142"/>
    </row>
    <row r="161" spans="1:13" ht="12" customHeight="1">
      <c r="A161" s="133" t="s">
        <v>39</v>
      </c>
      <c r="B161" s="140" t="s">
        <v>40</v>
      </c>
      <c r="C161" s="143"/>
      <c r="D161" s="143"/>
      <c r="E161" s="143"/>
      <c r="F161" s="143"/>
      <c r="G161" s="143"/>
      <c r="H161" s="143"/>
      <c r="I161" s="143"/>
      <c r="J161" s="143"/>
      <c r="L161" s="143"/>
      <c r="M161" s="143"/>
    </row>
    <row r="162" spans="1:13" ht="12" customHeight="1">
      <c r="A162" s="133"/>
      <c r="B162" s="140"/>
      <c r="C162" s="143"/>
      <c r="D162" s="143"/>
      <c r="E162" s="143"/>
      <c r="F162" s="143"/>
      <c r="G162" s="143"/>
      <c r="H162" s="143"/>
      <c r="I162" s="143"/>
      <c r="J162" s="143"/>
      <c r="K162" s="143"/>
      <c r="L162" s="143"/>
      <c r="M162" s="144"/>
    </row>
    <row r="163" spans="1:17" ht="14.25" customHeight="1">
      <c r="A163" s="133"/>
      <c r="B163" s="140"/>
      <c r="C163" s="143"/>
      <c r="D163" s="143"/>
      <c r="E163" s="143"/>
      <c r="F163" s="298" t="s">
        <v>134</v>
      </c>
      <c r="G163" s="298"/>
      <c r="H163" s="298"/>
      <c r="I163" s="298"/>
      <c r="J163" s="218"/>
      <c r="K163" s="298" t="s">
        <v>181</v>
      </c>
      <c r="L163" s="299"/>
      <c r="M163" s="299"/>
      <c r="N163" s="145"/>
      <c r="O163" s="145"/>
      <c r="P163" s="145"/>
      <c r="Q163" s="145"/>
    </row>
    <row r="164" spans="6:17" s="133" customFormat="1" ht="12" customHeight="1">
      <c r="F164" s="146" t="s">
        <v>247</v>
      </c>
      <c r="G164" s="146" t="s">
        <v>209</v>
      </c>
      <c r="H164" s="175" t="s">
        <v>135</v>
      </c>
      <c r="I164" s="146" t="s">
        <v>248</v>
      </c>
      <c r="J164" s="175" t="s">
        <v>135</v>
      </c>
      <c r="K164" s="146" t="s">
        <v>247</v>
      </c>
      <c r="L164" s="146" t="s">
        <v>248</v>
      </c>
      <c r="M164" s="175" t="s">
        <v>135</v>
      </c>
      <c r="N164" s="147"/>
      <c r="O164" s="147"/>
      <c r="P164" s="148"/>
      <c r="Q164" s="149"/>
    </row>
    <row r="165" spans="5:17" s="133" customFormat="1" ht="12" customHeight="1">
      <c r="E165" s="148"/>
      <c r="F165" s="150" t="s">
        <v>5</v>
      </c>
      <c r="G165" s="150" t="s">
        <v>5</v>
      </c>
      <c r="H165" s="176" t="s">
        <v>136</v>
      </c>
      <c r="I165" s="150" t="s">
        <v>5</v>
      </c>
      <c r="J165" s="176" t="s">
        <v>136</v>
      </c>
      <c r="K165" s="150" t="s">
        <v>5</v>
      </c>
      <c r="L165" s="150" t="s">
        <v>5</v>
      </c>
      <c r="M165" s="176" t="s">
        <v>136</v>
      </c>
      <c r="N165" s="148"/>
      <c r="O165" s="148"/>
      <c r="P165" s="149"/>
      <c r="Q165" s="149"/>
    </row>
    <row r="166" spans="5:17" s="133" customFormat="1" ht="12" customHeight="1">
      <c r="E166" s="151"/>
      <c r="F166" s="151"/>
      <c r="G166" s="152"/>
      <c r="H166" s="151"/>
      <c r="I166" s="153"/>
      <c r="J166" s="151"/>
      <c r="K166" s="151"/>
      <c r="L166" s="151"/>
      <c r="N166" s="151"/>
      <c r="O166" s="151"/>
      <c r="P166" s="153"/>
      <c r="Q166" s="153"/>
    </row>
    <row r="167" spans="5:17" ht="1.5" customHeight="1">
      <c r="E167" s="145"/>
      <c r="F167" s="145"/>
      <c r="G167" s="145"/>
      <c r="H167" s="145"/>
      <c r="I167" s="154"/>
      <c r="J167" s="145"/>
      <c r="K167" s="145"/>
      <c r="L167" s="145"/>
      <c r="N167" s="145"/>
      <c r="O167" s="145"/>
      <c r="P167" s="154"/>
      <c r="Q167" s="154"/>
    </row>
    <row r="168" spans="2:17" ht="12" customHeight="1">
      <c r="B168" s="133" t="s">
        <v>11</v>
      </c>
      <c r="E168" s="155"/>
      <c r="F168" s="184">
        <f>CIS!F20</f>
        <v>6980806</v>
      </c>
      <c r="G168" s="157">
        <v>3549445</v>
      </c>
      <c r="H168" s="210">
        <f>(F168-G168)/G168</f>
        <v>0.9667317003080763</v>
      </c>
      <c r="I168" s="184">
        <f>CIS!H20</f>
        <v>4983018</v>
      </c>
      <c r="J168" s="210">
        <f>(F168-I168)/I168</f>
        <v>0.4009192822502347</v>
      </c>
      <c r="K168" s="156">
        <f>CIS!J20</f>
        <v>10530251</v>
      </c>
      <c r="L168" s="156">
        <f>CIS!L20</f>
        <v>11483714</v>
      </c>
      <c r="M168" s="213">
        <f>(K168-L168)/L168</f>
        <v>-0.0830274073352924</v>
      </c>
      <c r="N168" s="158"/>
      <c r="O168" s="158"/>
      <c r="P168" s="155"/>
      <c r="Q168" s="155"/>
    </row>
    <row r="169" spans="5:17" ht="6.75" customHeight="1">
      <c r="E169" s="155"/>
      <c r="F169" s="184"/>
      <c r="G169" s="157"/>
      <c r="H169" s="210"/>
      <c r="I169" s="184"/>
      <c r="J169" s="210"/>
      <c r="K169" s="156"/>
      <c r="L169" s="156"/>
      <c r="M169" s="214"/>
      <c r="N169" s="145"/>
      <c r="O169" s="145"/>
      <c r="P169" s="155"/>
      <c r="Q169" s="155"/>
    </row>
    <row r="170" spans="3:17" ht="12" customHeight="1">
      <c r="C170" s="130" t="s">
        <v>8</v>
      </c>
      <c r="D170" s="145"/>
      <c r="E170" s="155"/>
      <c r="F170" s="184">
        <f>CIS!F22</f>
        <v>-5916986</v>
      </c>
      <c r="G170" s="157">
        <v>-2951838</v>
      </c>
      <c r="H170" s="210">
        <f>(-(F170-G170)/G170)</f>
        <v>-1.0045090550362181</v>
      </c>
      <c r="I170" s="184">
        <f>CIS!H22</f>
        <v>-3712854</v>
      </c>
      <c r="J170" s="210">
        <f>-(F170-I170)/I170</f>
        <v>-0.5936489826963302</v>
      </c>
      <c r="K170" s="156">
        <f>CIS!J22</f>
        <v>-8868824</v>
      </c>
      <c r="L170" s="156">
        <f>CIS!L22</f>
        <v>-8972226</v>
      </c>
      <c r="M170" s="213">
        <f>-(K170-L170)/L170</f>
        <v>0.011524676262055816</v>
      </c>
      <c r="N170" s="158"/>
      <c r="O170" s="158"/>
      <c r="P170" s="155"/>
      <c r="Q170" s="155"/>
    </row>
    <row r="171" spans="5:17" ht="6.75" customHeight="1">
      <c r="E171" s="155"/>
      <c r="F171" s="159"/>
      <c r="G171" s="160"/>
      <c r="H171" s="211"/>
      <c r="I171" s="159"/>
      <c r="J171" s="211"/>
      <c r="K171" s="159"/>
      <c r="L171" s="159"/>
      <c r="M171" s="215"/>
      <c r="N171" s="145"/>
      <c r="O171" s="145"/>
      <c r="P171" s="155"/>
      <c r="Q171" s="155"/>
    </row>
    <row r="172" spans="2:17" ht="15" customHeight="1">
      <c r="B172" s="133" t="s">
        <v>202</v>
      </c>
      <c r="E172" s="155"/>
      <c r="F172" s="157">
        <f>SUM(F168:F171)</f>
        <v>1063820</v>
      </c>
      <c r="G172" s="157">
        <f>SUM(G168:G171)</f>
        <v>597607</v>
      </c>
      <c r="H172" s="210">
        <f>(F172-G172)/G172</f>
        <v>0.7801330975038779</v>
      </c>
      <c r="I172" s="157">
        <f>SUM(I168:I171)</f>
        <v>1270164</v>
      </c>
      <c r="J172" s="210">
        <f>(F172-I172)/I172</f>
        <v>-0.16245461216031945</v>
      </c>
      <c r="K172" s="157">
        <f>SUM(K168:K171)</f>
        <v>1661427</v>
      </c>
      <c r="L172" s="157">
        <f>SUM(L168:L171)</f>
        <v>2511488</v>
      </c>
      <c r="M172" s="213">
        <f>(K172-L172)/L172</f>
        <v>-0.33846906694358087</v>
      </c>
      <c r="N172" s="158"/>
      <c r="O172" s="158"/>
      <c r="P172" s="155"/>
      <c r="Q172" s="155"/>
    </row>
    <row r="173" spans="5:17" ht="7.5" customHeight="1">
      <c r="E173" s="155"/>
      <c r="F173" s="156"/>
      <c r="G173" s="157"/>
      <c r="H173" s="210"/>
      <c r="I173" s="156"/>
      <c r="J173" s="210"/>
      <c r="K173" s="156"/>
      <c r="L173" s="156"/>
      <c r="M173" s="214"/>
      <c r="N173" s="145"/>
      <c r="O173" s="145"/>
      <c r="P173" s="155"/>
      <c r="Q173" s="155"/>
    </row>
    <row r="174" spans="3:17" ht="14.25" customHeight="1">
      <c r="C174" s="130" t="s">
        <v>10</v>
      </c>
      <c r="E174" s="155"/>
      <c r="F174" s="184">
        <f>CIS!F26</f>
        <v>75023</v>
      </c>
      <c r="G174" s="157">
        <v>73280</v>
      </c>
      <c r="H174" s="210">
        <f>(F174-G174)/G174</f>
        <v>0.023785480349344978</v>
      </c>
      <c r="I174" s="184">
        <f>CIS!H26</f>
        <v>88705</v>
      </c>
      <c r="J174" s="210">
        <f>(F174-I174)/I174</f>
        <v>-0.15424158728369314</v>
      </c>
      <c r="K174" s="156">
        <f>CIS!J26</f>
        <v>148303</v>
      </c>
      <c r="L174" s="156">
        <f>CIS!L26</f>
        <v>178233</v>
      </c>
      <c r="M174" s="213">
        <f>(K174-L174)/L174</f>
        <v>-0.1679262538362705</v>
      </c>
      <c r="N174" s="158"/>
      <c r="O174" s="158"/>
      <c r="P174" s="155"/>
      <c r="Q174" s="155"/>
    </row>
    <row r="175" spans="3:17" ht="14.25" customHeight="1">
      <c r="C175" s="130" t="s">
        <v>184</v>
      </c>
      <c r="E175" s="155"/>
      <c r="F175" s="184">
        <f>CIS!F27</f>
        <v>76460</v>
      </c>
      <c r="G175" s="157">
        <v>-77328</v>
      </c>
      <c r="H175" s="210">
        <v>-1</v>
      </c>
      <c r="I175" s="184">
        <f>CIS!H27</f>
        <v>-42315</v>
      </c>
      <c r="J175" s="210">
        <f>-(F175-I175)/I175</f>
        <v>2.806924258537162</v>
      </c>
      <c r="K175" s="156">
        <f>CIS!J27</f>
        <v>-868</v>
      </c>
      <c r="L175" s="156">
        <f>CIS!L27</f>
        <v>-246820</v>
      </c>
      <c r="M175" s="213">
        <f>(K175-L175)/L175</f>
        <v>-0.996483267158253</v>
      </c>
      <c r="N175" s="158"/>
      <c r="O175" s="158"/>
      <c r="P175" s="155"/>
      <c r="Q175" s="155"/>
    </row>
    <row r="176" spans="3:17" ht="14.25" customHeight="1">
      <c r="C176" s="130" t="s">
        <v>104</v>
      </c>
      <c r="E176" s="155"/>
      <c r="F176" s="184">
        <f>CIS!F28</f>
        <v>-778308</v>
      </c>
      <c r="G176" s="157">
        <v>-717180</v>
      </c>
      <c r="H176" s="210">
        <f>-((F176-G176)/G176)</f>
        <v>-0.08523383251066678</v>
      </c>
      <c r="I176" s="184">
        <f>CIS!H28</f>
        <v>-1006950</v>
      </c>
      <c r="J176" s="210">
        <f>-(F176-I176)/I176</f>
        <v>0.22706390585431252</v>
      </c>
      <c r="K176" s="156">
        <f>CIS!J28</f>
        <v>-1495489</v>
      </c>
      <c r="L176" s="156">
        <f>CIS!L28</f>
        <v>-1685386</v>
      </c>
      <c r="M176" s="213">
        <f>-(K176-L176)/L176</f>
        <v>0.11267270524378392</v>
      </c>
      <c r="N176" s="158"/>
      <c r="O176" s="158"/>
      <c r="P176" s="155"/>
      <c r="Q176" s="155"/>
    </row>
    <row r="177" spans="5:17" ht="12" customHeight="1">
      <c r="E177" s="155"/>
      <c r="F177" s="159"/>
      <c r="G177" s="160"/>
      <c r="H177" s="211"/>
      <c r="I177" s="159"/>
      <c r="J177" s="211"/>
      <c r="K177" s="159"/>
      <c r="L177" s="159"/>
      <c r="M177" s="215"/>
      <c r="N177" s="145"/>
      <c r="O177" s="145"/>
      <c r="P177" s="155"/>
      <c r="Q177" s="155"/>
    </row>
    <row r="178" spans="2:17" ht="15.75" customHeight="1">
      <c r="B178" s="133" t="s">
        <v>203</v>
      </c>
      <c r="E178" s="155"/>
      <c r="F178" s="157">
        <f>SUM(F172:F177)</f>
        <v>436995</v>
      </c>
      <c r="G178" s="157">
        <f>SUM(G172:G177)</f>
        <v>-123621</v>
      </c>
      <c r="H178" s="210">
        <f>-((F178-G178)/G178)</f>
        <v>4.534957652825976</v>
      </c>
      <c r="I178" s="157">
        <f>SUM(I172:I177)</f>
        <v>309604</v>
      </c>
      <c r="J178" s="210">
        <f>(F178-I178)/I178</f>
        <v>0.4114643221663803</v>
      </c>
      <c r="K178" s="157">
        <f>SUM(K172:K177)</f>
        <v>313373</v>
      </c>
      <c r="L178" s="157">
        <f>SUM(L172:L177)</f>
        <v>757515</v>
      </c>
      <c r="M178" s="213">
        <f>-(K178-L178)/L178</f>
        <v>0.586314462419886</v>
      </c>
      <c r="N178" s="158"/>
      <c r="O178" s="158"/>
      <c r="P178" s="155"/>
      <c r="Q178" s="155"/>
    </row>
    <row r="179" spans="5:17" ht="12" customHeight="1">
      <c r="E179" s="155"/>
      <c r="F179" s="156"/>
      <c r="G179" s="157"/>
      <c r="H179" s="210"/>
      <c r="I179" s="156"/>
      <c r="J179" s="210"/>
      <c r="K179" s="156"/>
      <c r="L179" s="156"/>
      <c r="M179" s="213"/>
      <c r="N179" s="145"/>
      <c r="O179" s="145"/>
      <c r="P179" s="155"/>
      <c r="Q179" s="155"/>
    </row>
    <row r="180" spans="3:17" ht="12" customHeight="1">
      <c r="C180" s="130" t="s">
        <v>133</v>
      </c>
      <c r="E180" s="155"/>
      <c r="F180" s="184">
        <f>CIS!F36</f>
        <v>0</v>
      </c>
      <c r="G180" s="157">
        <v>0</v>
      </c>
      <c r="H180" s="210">
        <v>0</v>
      </c>
      <c r="I180" s="184">
        <f>CIS!H36</f>
        <v>14000</v>
      </c>
      <c r="J180" s="210"/>
      <c r="K180" s="156">
        <f>CIS!J36</f>
        <v>0</v>
      </c>
      <c r="L180" s="156">
        <f>CIS!L36</f>
        <v>-5000</v>
      </c>
      <c r="M180" s="213"/>
      <c r="N180" s="158"/>
      <c r="O180" s="158"/>
      <c r="P180" s="155"/>
      <c r="Q180" s="155"/>
    </row>
    <row r="181" spans="2:17" ht="12" customHeight="1">
      <c r="B181" s="161"/>
      <c r="C181" s="161"/>
      <c r="D181" s="161"/>
      <c r="E181" s="155"/>
      <c r="F181" s="157"/>
      <c r="G181" s="157"/>
      <c r="H181" s="210"/>
      <c r="I181" s="157"/>
      <c r="J181" s="210"/>
      <c r="K181" s="157"/>
      <c r="L181" s="157"/>
      <c r="M181" s="213"/>
      <c r="N181" s="158"/>
      <c r="O181" s="158"/>
      <c r="P181" s="155"/>
      <c r="Q181" s="155"/>
    </row>
    <row r="182" spans="2:17" ht="16.5" customHeight="1" thickBot="1">
      <c r="B182" s="361" t="s">
        <v>208</v>
      </c>
      <c r="C182" s="361"/>
      <c r="D182" s="361"/>
      <c r="E182" s="155"/>
      <c r="F182" s="162">
        <f>SUM(F178:F180)</f>
        <v>436995</v>
      </c>
      <c r="G182" s="162">
        <f>SUM(G178:G180)</f>
        <v>-123621</v>
      </c>
      <c r="H182" s="212">
        <f>(-(F182-G182)/G182)</f>
        <v>4.534957652825976</v>
      </c>
      <c r="I182" s="162">
        <f>SUM(I178:I180)</f>
        <v>323604</v>
      </c>
      <c r="J182" s="212">
        <f>(F182-I182)/I182</f>
        <v>0.35040048948715097</v>
      </c>
      <c r="K182" s="162">
        <f>SUM(K178:K180)</f>
        <v>313373</v>
      </c>
      <c r="L182" s="162">
        <f>SUM(L178:L180)</f>
        <v>752515</v>
      </c>
      <c r="M182" s="216">
        <f>-(K182-L182)/L182</f>
        <v>0.5835657760974864</v>
      </c>
      <c r="N182" s="158"/>
      <c r="O182" s="158"/>
      <c r="P182" s="155"/>
      <c r="Q182" s="155"/>
    </row>
    <row r="183" spans="5:17" ht="10.5" customHeight="1" thickTop="1">
      <c r="E183" s="145"/>
      <c r="F183" s="145"/>
      <c r="G183" s="157"/>
      <c r="H183" s="157"/>
      <c r="I183" s="157"/>
      <c r="J183" s="157"/>
      <c r="K183" s="157"/>
      <c r="L183" s="157"/>
      <c r="M183" s="157"/>
      <c r="N183" s="163"/>
      <c r="O183" s="163"/>
      <c r="P183" s="163"/>
      <c r="Q183" s="164"/>
    </row>
    <row r="184" spans="1:13" ht="6.75" customHeight="1" hidden="1">
      <c r="A184" s="185"/>
      <c r="B184" s="186"/>
      <c r="C184" s="186"/>
      <c r="D184" s="186"/>
      <c r="E184" s="186"/>
      <c r="F184" s="186"/>
      <c r="G184" s="186"/>
      <c r="H184" s="186"/>
      <c r="I184" s="186"/>
      <c r="J184" s="186"/>
      <c r="K184" s="186"/>
      <c r="L184" s="186"/>
      <c r="M184" s="186"/>
    </row>
    <row r="185" spans="1:13" ht="79.5" customHeight="1">
      <c r="A185" s="185"/>
      <c r="B185" s="297" t="s">
        <v>288</v>
      </c>
      <c r="C185" s="297"/>
      <c r="D185" s="297"/>
      <c r="E185" s="297"/>
      <c r="F185" s="297"/>
      <c r="G185" s="297"/>
      <c r="H185" s="297"/>
      <c r="I185" s="297"/>
      <c r="J185" s="297"/>
      <c r="K185" s="297"/>
      <c r="L185" s="297"/>
      <c r="M185" s="297"/>
    </row>
    <row r="186" spans="1:13" ht="17.25" customHeight="1">
      <c r="A186" s="185"/>
      <c r="B186" s="297" t="s">
        <v>283</v>
      </c>
      <c r="C186" s="297"/>
      <c r="D186" s="297"/>
      <c r="E186" s="297"/>
      <c r="F186" s="297"/>
      <c r="G186" s="297"/>
      <c r="H186" s="297"/>
      <c r="I186" s="297"/>
      <c r="J186" s="297"/>
      <c r="K186" s="297"/>
      <c r="L186" s="297"/>
      <c r="M186" s="297"/>
    </row>
    <row r="187" spans="2:13" ht="12" customHeight="1" hidden="1">
      <c r="B187" s="141"/>
      <c r="C187" s="141"/>
      <c r="D187" s="141"/>
      <c r="E187" s="141"/>
      <c r="F187" s="141"/>
      <c r="G187" s="141"/>
      <c r="H187" s="141"/>
      <c r="I187" s="141"/>
      <c r="J187" s="141"/>
      <c r="K187" s="141"/>
      <c r="L187" s="141"/>
      <c r="M187" s="141"/>
    </row>
    <row r="188" spans="7:16" ht="12" customHeight="1" hidden="1">
      <c r="G188" s="187"/>
      <c r="H188" s="187"/>
      <c r="I188" s="188"/>
      <c r="J188" s="188"/>
      <c r="K188" s="188"/>
      <c r="L188" s="188"/>
      <c r="M188" s="189"/>
      <c r="N188" s="190"/>
      <c r="O188" s="190"/>
      <c r="P188" s="191"/>
    </row>
    <row r="189" spans="7:16" ht="12" customHeight="1" hidden="1">
      <c r="G189" s="187"/>
      <c r="H189" s="187"/>
      <c r="I189" s="188"/>
      <c r="J189" s="188"/>
      <c r="K189" s="188"/>
      <c r="L189" s="188"/>
      <c r="M189" s="189"/>
      <c r="N189" s="190"/>
      <c r="O189" s="190"/>
      <c r="P189" s="191"/>
    </row>
    <row r="190" spans="7:16" ht="9.75" customHeight="1">
      <c r="G190" s="187"/>
      <c r="H190" s="187"/>
      <c r="I190" s="188"/>
      <c r="J190" s="188"/>
      <c r="K190" s="188"/>
      <c r="L190" s="188"/>
      <c r="M190" s="189"/>
      <c r="N190" s="190"/>
      <c r="O190" s="190"/>
      <c r="P190" s="191"/>
    </row>
    <row r="191" spans="2:16" ht="3.75" customHeight="1">
      <c r="B191" s="141"/>
      <c r="C191" s="141"/>
      <c r="D191" s="141"/>
      <c r="E191" s="141"/>
      <c r="F191" s="141"/>
      <c r="G191" s="141"/>
      <c r="H191" s="141"/>
      <c r="I191" s="141"/>
      <c r="J191" s="141"/>
      <c r="K191" s="141"/>
      <c r="L191" s="141"/>
      <c r="M191" s="141"/>
      <c r="N191" s="145"/>
      <c r="O191" s="145"/>
      <c r="P191" s="145"/>
    </row>
    <row r="192" spans="1:13" ht="12" customHeight="1">
      <c r="A192" s="133" t="s">
        <v>41</v>
      </c>
      <c r="B192" s="140" t="s">
        <v>42</v>
      </c>
      <c r="C192" s="143"/>
      <c r="D192" s="143"/>
      <c r="E192" s="143"/>
      <c r="F192" s="143"/>
      <c r="G192" s="143"/>
      <c r="H192" s="143"/>
      <c r="I192" s="143"/>
      <c r="J192" s="143"/>
      <c r="K192" s="143"/>
      <c r="L192" s="143"/>
      <c r="M192" s="143"/>
    </row>
    <row r="193" spans="2:13" ht="4.5" customHeight="1">
      <c r="B193" s="140"/>
      <c r="C193" s="143"/>
      <c r="D193" s="143"/>
      <c r="E193" s="143"/>
      <c r="F193" s="143"/>
      <c r="G193" s="143"/>
      <c r="H193" s="143"/>
      <c r="I193" s="143"/>
      <c r="J193" s="143"/>
      <c r="K193" s="143"/>
      <c r="L193" s="143"/>
      <c r="M193" s="143"/>
    </row>
    <row r="194" spans="2:13" ht="35.25" customHeight="1">
      <c r="B194" s="307" t="s">
        <v>265</v>
      </c>
      <c r="C194" s="307"/>
      <c r="D194" s="307"/>
      <c r="E194" s="307"/>
      <c r="F194" s="307"/>
      <c r="G194" s="307"/>
      <c r="H194" s="307"/>
      <c r="I194" s="307"/>
      <c r="J194" s="307"/>
      <c r="K194" s="307"/>
      <c r="L194" s="307"/>
      <c r="M194" s="307"/>
    </row>
    <row r="195" spans="1:13" s="165" customFormat="1" ht="31.5" customHeight="1">
      <c r="A195" s="209"/>
      <c r="B195" s="307" t="s">
        <v>266</v>
      </c>
      <c r="C195" s="307"/>
      <c r="D195" s="307"/>
      <c r="E195" s="307"/>
      <c r="F195" s="307"/>
      <c r="G195" s="307"/>
      <c r="H195" s="307"/>
      <c r="I195" s="307"/>
      <c r="J195" s="307"/>
      <c r="K195" s="307"/>
      <c r="L195" s="307"/>
      <c r="M195" s="307"/>
    </row>
    <row r="196" spans="1:13" s="165" customFormat="1" ht="6.75" customHeight="1">
      <c r="A196" s="209"/>
      <c r="B196" s="307"/>
      <c r="C196" s="307"/>
      <c r="D196" s="307"/>
      <c r="E196" s="307"/>
      <c r="F196" s="307"/>
      <c r="G196" s="307"/>
      <c r="H196" s="307"/>
      <c r="I196" s="307"/>
      <c r="J196" s="307"/>
      <c r="K196" s="307"/>
      <c r="L196" s="307"/>
      <c r="M196" s="307"/>
    </row>
    <row r="197" spans="1:13" ht="17.25" customHeight="1">
      <c r="A197" s="133" t="s">
        <v>43</v>
      </c>
      <c r="B197" s="166" t="s">
        <v>44</v>
      </c>
      <c r="C197" s="143"/>
      <c r="D197" s="143"/>
      <c r="E197" s="143"/>
      <c r="F197" s="143"/>
      <c r="G197" s="143"/>
      <c r="H197" s="143"/>
      <c r="I197" s="143"/>
      <c r="J197" s="143"/>
      <c r="K197" s="143"/>
      <c r="L197" s="143"/>
      <c r="M197" s="143"/>
    </row>
    <row r="198" spans="2:13" ht="3" customHeight="1" hidden="1">
      <c r="B198" s="141"/>
      <c r="C198" s="141"/>
      <c r="D198" s="141"/>
      <c r="E198" s="141"/>
      <c r="F198" s="141"/>
      <c r="G198" s="141"/>
      <c r="H198" s="141"/>
      <c r="I198" s="141"/>
      <c r="J198" s="141"/>
      <c r="K198" s="141"/>
      <c r="L198" s="141"/>
      <c r="M198" s="141"/>
    </row>
    <row r="199" spans="2:14" ht="35.25" customHeight="1">
      <c r="B199" s="307" t="s">
        <v>267</v>
      </c>
      <c r="C199" s="307"/>
      <c r="D199" s="307"/>
      <c r="E199" s="307"/>
      <c r="F199" s="307"/>
      <c r="G199" s="307"/>
      <c r="H199" s="307"/>
      <c r="I199" s="307"/>
      <c r="J199" s="307"/>
      <c r="K199" s="307"/>
      <c r="L199" s="307"/>
      <c r="M199" s="307"/>
      <c r="N199" s="198"/>
    </row>
    <row r="200" spans="2:14" ht="0.75" customHeight="1" hidden="1">
      <c r="B200" s="208"/>
      <c r="C200" s="208"/>
      <c r="D200" s="208"/>
      <c r="E200" s="208"/>
      <c r="F200" s="208"/>
      <c r="G200" s="208"/>
      <c r="H200" s="208"/>
      <c r="I200" s="208"/>
      <c r="J200" s="208"/>
      <c r="K200" s="208"/>
      <c r="L200" s="208"/>
      <c r="M200" s="208"/>
      <c r="N200" s="198"/>
    </row>
    <row r="201" spans="2:14" ht="36.75" customHeight="1">
      <c r="B201" s="307" t="s">
        <v>243</v>
      </c>
      <c r="C201" s="307"/>
      <c r="D201" s="307"/>
      <c r="E201" s="307"/>
      <c r="F201" s="307"/>
      <c r="G201" s="307"/>
      <c r="H201" s="307"/>
      <c r="I201" s="307"/>
      <c r="J201" s="307"/>
      <c r="K201" s="307"/>
      <c r="L201" s="307"/>
      <c r="M201" s="307"/>
      <c r="N201" s="198"/>
    </row>
    <row r="202" ht="4.5" customHeight="1">
      <c r="A202" s="133"/>
    </row>
    <row r="203" spans="1:13" ht="15.75" customHeight="1">
      <c r="A203" s="133" t="s">
        <v>45</v>
      </c>
      <c r="B203" s="348" t="s">
        <v>137</v>
      </c>
      <c r="C203" s="348"/>
      <c r="D203" s="348"/>
      <c r="E203" s="348"/>
      <c r="F203" s="348"/>
      <c r="G203" s="348"/>
      <c r="H203" s="348"/>
      <c r="I203" s="349"/>
      <c r="J203" s="349"/>
      <c r="K203" s="349"/>
      <c r="L203" s="349"/>
      <c r="M203" s="349"/>
    </row>
    <row r="204" spans="2:13" ht="31.5" customHeight="1">
      <c r="B204" s="347" t="s">
        <v>190</v>
      </c>
      <c r="C204" s="347"/>
      <c r="D204" s="347"/>
      <c r="E204" s="347"/>
      <c r="F204" s="347"/>
      <c r="G204" s="347"/>
      <c r="H204" s="347"/>
      <c r="I204" s="347"/>
      <c r="J204" s="347"/>
      <c r="K204" s="347"/>
      <c r="L204" s="347"/>
      <c r="M204" s="347"/>
    </row>
    <row r="205" spans="2:13" ht="7.5" customHeight="1">
      <c r="B205" s="167"/>
      <c r="C205" s="167"/>
      <c r="D205" s="167"/>
      <c r="E205" s="167"/>
      <c r="F205" s="167"/>
      <c r="G205" s="167"/>
      <c r="H205" s="167"/>
      <c r="I205" s="167"/>
      <c r="J205" s="167"/>
      <c r="K205" s="167"/>
      <c r="L205" s="167"/>
      <c r="M205" s="167"/>
    </row>
    <row r="206" spans="1:13" ht="14.25" customHeight="1">
      <c r="A206" s="133" t="s">
        <v>46</v>
      </c>
      <c r="B206" s="348" t="s">
        <v>123</v>
      </c>
      <c r="C206" s="348"/>
      <c r="D206" s="348"/>
      <c r="E206" s="348"/>
      <c r="F206" s="348"/>
      <c r="G206" s="348"/>
      <c r="H206" s="348"/>
      <c r="I206" s="348"/>
      <c r="J206" s="348"/>
      <c r="K206" s="348"/>
      <c r="L206" s="348"/>
      <c r="M206" s="348"/>
    </row>
    <row r="207" spans="2:13" ht="4.5" customHeight="1">
      <c r="B207" s="167"/>
      <c r="C207" s="167"/>
      <c r="D207" s="167"/>
      <c r="E207" s="167"/>
      <c r="F207" s="167"/>
      <c r="G207" s="167"/>
      <c r="H207" s="167"/>
      <c r="I207" s="167"/>
      <c r="J207" s="167"/>
      <c r="K207" s="167"/>
      <c r="L207" s="167"/>
      <c r="M207" s="167"/>
    </row>
    <row r="208" spans="2:13" ht="18" customHeight="1">
      <c r="B208" s="167" t="s">
        <v>138</v>
      </c>
      <c r="C208" s="167"/>
      <c r="D208" s="167"/>
      <c r="E208" s="167"/>
      <c r="F208" s="167"/>
      <c r="G208" s="167"/>
      <c r="H208" s="167"/>
      <c r="I208" s="167"/>
      <c r="J208" s="167"/>
      <c r="K208" s="167"/>
      <c r="L208" s="167"/>
      <c r="M208" s="167"/>
    </row>
    <row r="210" spans="1:13" ht="15">
      <c r="A210" s="133" t="s">
        <v>47</v>
      </c>
      <c r="B210" s="359" t="s">
        <v>183</v>
      </c>
      <c r="C210" s="359"/>
      <c r="D210" s="359"/>
      <c r="E210" s="359"/>
      <c r="F210" s="359"/>
      <c r="G210" s="359"/>
      <c r="H210" s="359"/>
      <c r="I210" s="359"/>
      <c r="J210" s="359"/>
      <c r="K210" s="359"/>
      <c r="L210" s="359"/>
      <c r="M210" s="359"/>
    </row>
    <row r="211" spans="2:13" ht="15">
      <c r="B211" s="359"/>
      <c r="C211" s="359"/>
      <c r="D211" s="359"/>
      <c r="E211" s="359"/>
      <c r="F211" s="359"/>
      <c r="G211" s="359"/>
      <c r="H211" s="359"/>
      <c r="I211" s="359"/>
      <c r="J211" s="359"/>
      <c r="K211" s="359"/>
      <c r="L211" s="359"/>
      <c r="M211" s="359"/>
    </row>
    <row r="212" spans="2:13" ht="5.25" customHeight="1" hidden="1">
      <c r="B212" s="139"/>
      <c r="C212" s="139"/>
      <c r="D212" s="139"/>
      <c r="E212" s="139"/>
      <c r="F212" s="139"/>
      <c r="G212" s="139"/>
      <c r="H212" s="139"/>
      <c r="I212" s="139"/>
      <c r="J212" s="139"/>
      <c r="K212" s="139"/>
      <c r="L212" s="139"/>
      <c r="M212" s="139"/>
    </row>
    <row r="213" spans="2:13" ht="15">
      <c r="B213" s="292" t="s">
        <v>152</v>
      </c>
      <c r="C213" s="292"/>
      <c r="D213" s="292"/>
      <c r="E213" s="292"/>
      <c r="F213" s="292"/>
      <c r="G213" s="292"/>
      <c r="H213" s="292"/>
      <c r="I213" s="292"/>
      <c r="J213" s="292"/>
      <c r="K213" s="292"/>
      <c r="L213" s="292"/>
      <c r="M213" s="292"/>
    </row>
    <row r="214" spans="2:13" ht="3" customHeight="1">
      <c r="B214" s="140"/>
      <c r="C214" s="138"/>
      <c r="D214" s="138"/>
      <c r="E214" s="138"/>
      <c r="F214" s="138"/>
      <c r="G214" s="138"/>
      <c r="H214" s="138"/>
      <c r="I214" s="138"/>
      <c r="J214" s="138"/>
      <c r="K214" s="138"/>
      <c r="L214" s="138"/>
      <c r="M214" s="138"/>
    </row>
    <row r="215" spans="2:13" ht="3" customHeight="1">
      <c r="B215" s="140"/>
      <c r="C215" s="138"/>
      <c r="D215" s="138"/>
      <c r="E215" s="138"/>
      <c r="F215" s="138"/>
      <c r="G215" s="138"/>
      <c r="H215" s="138"/>
      <c r="I215" s="138"/>
      <c r="J215" s="138"/>
      <c r="K215" s="138"/>
      <c r="L215" s="138"/>
      <c r="M215" s="138"/>
    </row>
    <row r="216" spans="2:13" ht="18" customHeight="1">
      <c r="B216" s="140"/>
      <c r="C216" s="196"/>
      <c r="D216" s="196"/>
      <c r="E216" s="196"/>
      <c r="F216" s="196"/>
      <c r="G216" s="197"/>
      <c r="H216" s="197"/>
      <c r="I216" s="168"/>
      <c r="J216" s="291" t="s">
        <v>72</v>
      </c>
      <c r="K216" s="291"/>
      <c r="L216" s="360" t="s">
        <v>167</v>
      </c>
      <c r="M216" s="360"/>
    </row>
    <row r="217" spans="2:13" ht="15">
      <c r="B217" s="140"/>
      <c r="C217" s="196"/>
      <c r="D217" s="196"/>
      <c r="E217" s="196"/>
      <c r="F217" s="196"/>
      <c r="G217" s="196"/>
      <c r="H217" s="196"/>
      <c r="I217" s="146"/>
      <c r="J217" s="279" t="s">
        <v>247</v>
      </c>
      <c r="K217" s="279" t="s">
        <v>248</v>
      </c>
      <c r="L217" s="279" t="s">
        <v>247</v>
      </c>
      <c r="M217" s="279" t="s">
        <v>248</v>
      </c>
    </row>
    <row r="218" spans="2:13" ht="15">
      <c r="B218" s="140"/>
      <c r="C218" s="196"/>
      <c r="D218" s="196"/>
      <c r="E218" s="196"/>
      <c r="F218" s="196"/>
      <c r="G218" s="196"/>
      <c r="H218" s="196"/>
      <c r="I218" s="149"/>
      <c r="J218" s="280" t="s">
        <v>5</v>
      </c>
      <c r="K218" s="280" t="s">
        <v>5</v>
      </c>
      <c r="L218" s="280" t="s">
        <v>5</v>
      </c>
      <c r="M218" s="280" t="s">
        <v>5</v>
      </c>
    </row>
    <row r="219" spans="2:13" ht="7.5" customHeight="1">
      <c r="B219" s="140"/>
      <c r="C219" s="196"/>
      <c r="D219" s="196"/>
      <c r="E219" s="196"/>
      <c r="F219" s="196"/>
      <c r="G219" s="196"/>
      <c r="H219" s="196"/>
      <c r="I219" s="149"/>
      <c r="J219" s="149"/>
      <c r="K219" s="149"/>
      <c r="L219" s="149"/>
      <c r="M219" s="149"/>
    </row>
    <row r="220" spans="2:13" s="133" customFormat="1" ht="14.25">
      <c r="B220" s="140"/>
      <c r="C220" s="140" t="s">
        <v>284</v>
      </c>
      <c r="D220" s="140"/>
      <c r="E220" s="140"/>
      <c r="F220" s="140"/>
      <c r="G220" s="140"/>
      <c r="H220" s="243"/>
      <c r="I220" s="244"/>
      <c r="J220" s="244">
        <f>CIS!F34</f>
        <v>436995</v>
      </c>
      <c r="K220" s="245">
        <f>CIS!H34</f>
        <v>309604</v>
      </c>
      <c r="L220" s="244">
        <f>CIS!J34</f>
        <v>313373</v>
      </c>
      <c r="M220" s="245">
        <f>CIS!L34</f>
        <v>757515</v>
      </c>
    </row>
    <row r="221" spans="2:13" ht="3.75" customHeight="1">
      <c r="B221" s="140"/>
      <c r="C221" s="230"/>
      <c r="D221" s="230"/>
      <c r="E221" s="230"/>
      <c r="F221" s="230"/>
      <c r="G221" s="230"/>
      <c r="H221" s="230"/>
      <c r="I221" s="145"/>
      <c r="J221" s="145"/>
      <c r="K221" s="184"/>
      <c r="L221" s="145"/>
      <c r="M221" s="246"/>
    </row>
    <row r="222" spans="2:13" ht="14.25" customHeight="1">
      <c r="B222" s="140"/>
      <c r="C222" s="247" t="s">
        <v>187</v>
      </c>
      <c r="D222" s="231"/>
      <c r="E222" s="231"/>
      <c r="F222" s="231"/>
      <c r="G222" s="248" t="s">
        <v>207</v>
      </c>
      <c r="H222" s="230"/>
      <c r="I222" s="157"/>
      <c r="J222" s="157">
        <v>109248</v>
      </c>
      <c r="K222" s="184">
        <v>60102</v>
      </c>
      <c r="L222" s="184">
        <v>78343</v>
      </c>
      <c r="M222" s="184">
        <v>172080</v>
      </c>
    </row>
    <row r="223" spans="2:13" ht="2.25" customHeight="1">
      <c r="B223" s="140"/>
      <c r="C223" s="247"/>
      <c r="D223" s="231"/>
      <c r="E223" s="231"/>
      <c r="F223" s="231"/>
      <c r="G223" s="231"/>
      <c r="H223" s="230"/>
      <c r="I223" s="157"/>
      <c r="J223" s="157"/>
      <c r="K223" s="184"/>
      <c r="L223" s="184"/>
      <c r="M223" s="184"/>
    </row>
    <row r="224" spans="2:13" ht="14.25" customHeight="1">
      <c r="B224" s="140"/>
      <c r="C224" s="249" t="s">
        <v>201</v>
      </c>
      <c r="D224" s="231"/>
      <c r="E224" s="231"/>
      <c r="F224" s="231"/>
      <c r="G224" s="230"/>
      <c r="H224" s="230"/>
      <c r="I224" s="157"/>
      <c r="J224" s="157">
        <v>5773</v>
      </c>
      <c r="K224" s="184">
        <v>15421</v>
      </c>
      <c r="L224" s="184">
        <v>13700</v>
      </c>
      <c r="M224" s="184">
        <v>22752</v>
      </c>
    </row>
    <row r="225" spans="2:13" ht="14.25" customHeight="1">
      <c r="B225" s="140"/>
      <c r="C225" s="249" t="s">
        <v>269</v>
      </c>
      <c r="D225" s="231"/>
      <c r="E225" s="231"/>
      <c r="F225" s="231"/>
      <c r="G225" s="230"/>
      <c r="H225" s="230"/>
      <c r="I225" s="157"/>
      <c r="J225" s="157">
        <v>-14202</v>
      </c>
      <c r="K225" s="184">
        <v>-2522</v>
      </c>
      <c r="L225" s="184">
        <v>-15412</v>
      </c>
      <c r="M225" s="184">
        <v>-2522</v>
      </c>
    </row>
    <row r="226" spans="2:13" ht="14.25" customHeight="1">
      <c r="B226" s="140"/>
      <c r="C226" s="249" t="s">
        <v>185</v>
      </c>
      <c r="D226" s="231"/>
      <c r="E226" s="231"/>
      <c r="F226" s="231"/>
      <c r="G226" s="230"/>
      <c r="H226" s="230"/>
      <c r="I226" s="157"/>
      <c r="J226" s="157">
        <v>11815</v>
      </c>
      <c r="K226" s="184">
        <v>9697</v>
      </c>
      <c r="L226" s="184">
        <v>22360</v>
      </c>
      <c r="M226" s="117">
        <v>18028</v>
      </c>
    </row>
    <row r="227" spans="2:13" ht="16.5" customHeight="1">
      <c r="B227" s="140"/>
      <c r="C227" s="247" t="s">
        <v>188</v>
      </c>
      <c r="D227" s="231"/>
      <c r="E227" s="231"/>
      <c r="F227" s="231"/>
      <c r="G227" s="230"/>
      <c r="H227" s="230"/>
      <c r="I227" s="157"/>
      <c r="J227" s="157">
        <v>-112634</v>
      </c>
      <c r="K227" s="157">
        <v>-96698</v>
      </c>
      <c r="L227" s="184">
        <v>-98991</v>
      </c>
      <c r="M227" s="157">
        <v>-205338</v>
      </c>
    </row>
    <row r="228" spans="2:13" ht="9.75" customHeight="1">
      <c r="B228" s="140"/>
      <c r="C228" s="247"/>
      <c r="D228" s="231"/>
      <c r="E228" s="231"/>
      <c r="F228" s="231"/>
      <c r="G228" s="230"/>
      <c r="H228" s="230"/>
      <c r="I228" s="157"/>
      <c r="J228" s="160"/>
      <c r="K228" s="159"/>
      <c r="L228" s="160"/>
      <c r="M228" s="159"/>
    </row>
    <row r="229" spans="2:13" ht="16.5" customHeight="1">
      <c r="B229" s="140"/>
      <c r="C229" s="247"/>
      <c r="D229" s="231"/>
      <c r="E229" s="231"/>
      <c r="F229" s="231"/>
      <c r="G229" s="230"/>
      <c r="H229" s="230"/>
      <c r="I229" s="156"/>
      <c r="J229" s="156">
        <f>SUM(J222:J227)</f>
        <v>0</v>
      </c>
      <c r="K229" s="156">
        <f>SUM(K222:K227)</f>
        <v>-14000</v>
      </c>
      <c r="L229" s="156">
        <f>SUM(L222:L227)</f>
        <v>0</v>
      </c>
      <c r="M229" s="156">
        <f>SUM(M222:M227)</f>
        <v>5000</v>
      </c>
    </row>
    <row r="230" spans="2:13" ht="16.5" customHeight="1">
      <c r="B230" s="140"/>
      <c r="C230" s="247" t="s">
        <v>186</v>
      </c>
      <c r="D230" s="231"/>
      <c r="E230" s="231"/>
      <c r="F230" s="231"/>
      <c r="G230" s="230"/>
      <c r="H230" s="230"/>
      <c r="I230" s="157"/>
      <c r="J230" s="157">
        <v>0</v>
      </c>
      <c r="K230" s="184">
        <v>0</v>
      </c>
      <c r="L230" s="157">
        <v>0</v>
      </c>
      <c r="M230" s="184">
        <v>0</v>
      </c>
    </row>
    <row r="231" spans="2:12" ht="5.25" customHeight="1">
      <c r="B231" s="140"/>
      <c r="C231" s="247"/>
      <c r="D231" s="247"/>
      <c r="E231" s="247"/>
      <c r="F231" s="247"/>
      <c r="G231" s="250"/>
      <c r="H231" s="230"/>
      <c r="I231" s="251"/>
      <c r="J231" s="251"/>
      <c r="K231" s="252"/>
      <c r="L231" s="251"/>
    </row>
    <row r="232" spans="2:13" s="133" customFormat="1" ht="15" customHeight="1" thickBot="1">
      <c r="B232" s="140"/>
      <c r="C232" s="250" t="s">
        <v>106</v>
      </c>
      <c r="D232" s="250"/>
      <c r="E232" s="250"/>
      <c r="F232" s="250"/>
      <c r="G232" s="250"/>
      <c r="H232" s="230"/>
      <c r="I232" s="157"/>
      <c r="J232" s="162">
        <f>SUM(J229:J231)</f>
        <v>0</v>
      </c>
      <c r="K232" s="162">
        <f>SUM(K229:K231)</f>
        <v>-14000</v>
      </c>
      <c r="L232" s="162">
        <f>SUM(L229:L231)</f>
        <v>0</v>
      </c>
      <c r="M232" s="162">
        <f>SUM(M229:M231)</f>
        <v>5000</v>
      </c>
    </row>
    <row r="233" spans="2:13" s="133" customFormat="1" ht="9" customHeight="1" thickTop="1">
      <c r="B233" s="140"/>
      <c r="C233" s="250"/>
      <c r="D233" s="250"/>
      <c r="E233" s="250"/>
      <c r="F233" s="250"/>
      <c r="G233" s="250"/>
      <c r="H233" s="230"/>
      <c r="I233" s="157"/>
      <c r="J233" s="157"/>
      <c r="K233" s="253"/>
      <c r="L233" s="157"/>
      <c r="M233" s="253"/>
    </row>
    <row r="234" spans="2:13" s="254" customFormat="1" ht="17.25" customHeight="1">
      <c r="B234" s="358" t="s">
        <v>270</v>
      </c>
      <c r="C234" s="358"/>
      <c r="D234" s="358"/>
      <c r="E234" s="358"/>
      <c r="F234" s="358"/>
      <c r="G234" s="358"/>
      <c r="H234" s="358"/>
      <c r="I234" s="358"/>
      <c r="J234" s="358"/>
      <c r="K234" s="358"/>
      <c r="L234" s="358"/>
      <c r="M234" s="358"/>
    </row>
    <row r="235" spans="2:13" s="133" customFormat="1" ht="7.5" customHeight="1">
      <c r="B235" s="140"/>
      <c r="C235" s="250"/>
      <c r="D235" s="250"/>
      <c r="E235" s="250"/>
      <c r="F235" s="250"/>
      <c r="G235" s="250"/>
      <c r="H235" s="230"/>
      <c r="I235" s="253"/>
      <c r="J235" s="253"/>
      <c r="K235" s="253"/>
      <c r="L235" s="253"/>
      <c r="M235" s="253"/>
    </row>
    <row r="236" spans="1:13" ht="15">
      <c r="A236" s="133" t="s">
        <v>48</v>
      </c>
      <c r="B236" s="359" t="s">
        <v>124</v>
      </c>
      <c r="C236" s="359"/>
      <c r="D236" s="359"/>
      <c r="E236" s="359"/>
      <c r="F236" s="359"/>
      <c r="G236" s="359"/>
      <c r="H236" s="359"/>
      <c r="I236" s="359"/>
      <c r="J236" s="359"/>
      <c r="K236" s="359"/>
      <c r="L236" s="359"/>
      <c r="M236" s="359"/>
    </row>
    <row r="237" spans="1:13" ht="4.5" customHeight="1">
      <c r="A237" s="133"/>
      <c r="B237" s="359"/>
      <c r="C237" s="359"/>
      <c r="D237" s="359"/>
      <c r="E237" s="359"/>
      <c r="F237" s="359"/>
      <c r="G237" s="359"/>
      <c r="H237" s="359"/>
      <c r="I237" s="359"/>
      <c r="J237" s="359"/>
      <c r="K237" s="359"/>
      <c r="L237" s="359"/>
      <c r="M237" s="359"/>
    </row>
    <row r="238" spans="2:13" ht="14.25" customHeight="1">
      <c r="B238" s="344" t="s">
        <v>173</v>
      </c>
      <c r="C238" s="344"/>
      <c r="D238" s="344"/>
      <c r="E238" s="344"/>
      <c r="F238" s="344"/>
      <c r="G238" s="344"/>
      <c r="H238" s="344"/>
      <c r="I238" s="344"/>
      <c r="J238" s="344"/>
      <c r="K238" s="344"/>
      <c r="L238" s="344"/>
      <c r="M238" s="344"/>
    </row>
    <row r="239" ht="12.75" customHeight="1"/>
    <row r="240" spans="1:13" ht="15">
      <c r="A240" s="133" t="s">
        <v>49</v>
      </c>
      <c r="B240" s="168" t="s">
        <v>125</v>
      </c>
      <c r="C240" s="233"/>
      <c r="D240" s="233"/>
      <c r="E240" s="233"/>
      <c r="F240" s="233"/>
      <c r="G240" s="233"/>
      <c r="H240" s="233"/>
      <c r="I240" s="233"/>
      <c r="J240" s="233"/>
      <c r="K240" s="233"/>
      <c r="L240" s="233"/>
      <c r="M240" s="233"/>
    </row>
    <row r="241" spans="1:13" ht="7.5" customHeight="1">
      <c r="A241" s="133"/>
      <c r="B241" s="209"/>
      <c r="C241" s="209"/>
      <c r="D241" s="209"/>
      <c r="E241" s="209"/>
      <c r="F241" s="209"/>
      <c r="G241" s="209"/>
      <c r="H241" s="209"/>
      <c r="I241" s="209"/>
      <c r="J241" s="209"/>
      <c r="K241" s="209"/>
      <c r="L241" s="209"/>
      <c r="M241" s="209"/>
    </row>
    <row r="242" spans="2:13" ht="15">
      <c r="B242" s="347" t="s">
        <v>174</v>
      </c>
      <c r="C242" s="347"/>
      <c r="D242" s="347"/>
      <c r="E242" s="347"/>
      <c r="F242" s="347"/>
      <c r="G242" s="347"/>
      <c r="H242" s="347"/>
      <c r="I242" s="347"/>
      <c r="J242" s="347"/>
      <c r="K242" s="347"/>
      <c r="L242" s="347"/>
      <c r="M242" s="347"/>
    </row>
    <row r="243" spans="2:13" ht="9.75" customHeight="1">
      <c r="B243" s="165"/>
      <c r="C243" s="165"/>
      <c r="D243" s="165"/>
      <c r="E243" s="165"/>
      <c r="F243" s="165"/>
      <c r="G243" s="165"/>
      <c r="H243" s="165"/>
      <c r="I243" s="165"/>
      <c r="J243" s="165"/>
      <c r="K243" s="165"/>
      <c r="L243" s="165"/>
      <c r="M243" s="165"/>
    </row>
    <row r="244" spans="1:2" ht="15">
      <c r="A244" s="133" t="s">
        <v>51</v>
      </c>
      <c r="B244" s="140" t="s">
        <v>126</v>
      </c>
    </row>
    <row r="245" spans="1:2" ht="3.75" customHeight="1">
      <c r="A245" s="133"/>
      <c r="B245" s="140"/>
    </row>
    <row r="246" spans="2:13" ht="18" customHeight="1">
      <c r="B246" s="346" t="s">
        <v>191</v>
      </c>
      <c r="C246" s="307"/>
      <c r="D246" s="307"/>
      <c r="E246" s="307"/>
      <c r="F246" s="307"/>
      <c r="G246" s="307"/>
      <c r="H246" s="307"/>
      <c r="I246" s="307"/>
      <c r="J246" s="307"/>
      <c r="K246" s="307"/>
      <c r="L246" s="307"/>
      <c r="M246" s="307"/>
    </row>
    <row r="247" ht="3.75" customHeight="1" hidden="1"/>
    <row r="248" spans="1:13" ht="18.75" customHeight="1">
      <c r="A248" s="133" t="s">
        <v>53</v>
      </c>
      <c r="B248" s="140" t="s">
        <v>50</v>
      </c>
      <c r="H248" s="135"/>
      <c r="I248" s="135"/>
      <c r="J248" s="135"/>
      <c r="K248" s="135"/>
      <c r="L248" s="135"/>
      <c r="M248" s="135"/>
    </row>
    <row r="249" spans="1:13" ht="7.5" customHeight="1">
      <c r="A249" s="133"/>
      <c r="B249" s="140"/>
      <c r="C249" s="135"/>
      <c r="D249" s="135"/>
      <c r="E249" s="135"/>
      <c r="F249" s="135"/>
      <c r="G249" s="135"/>
      <c r="H249" s="135"/>
      <c r="I249" s="135"/>
      <c r="J249" s="135"/>
      <c r="K249" s="135"/>
      <c r="L249" s="135"/>
      <c r="M249" s="135"/>
    </row>
    <row r="250" spans="2:13" ht="15" customHeight="1">
      <c r="B250" s="296" t="s">
        <v>175</v>
      </c>
      <c r="C250" s="296"/>
      <c r="D250" s="296"/>
      <c r="E250" s="296"/>
      <c r="F250" s="296"/>
      <c r="G250" s="296"/>
      <c r="H250" s="296"/>
      <c r="I250" s="296"/>
      <c r="J250" s="296"/>
      <c r="K250" s="296"/>
      <c r="L250" s="296"/>
      <c r="M250" s="296"/>
    </row>
    <row r="251" ht="8.25" customHeight="1"/>
    <row r="252" spans="1:13" ht="12" customHeight="1">
      <c r="A252" s="133" t="s">
        <v>55</v>
      </c>
      <c r="B252" s="255" t="s">
        <v>52</v>
      </c>
      <c r="C252" s="232"/>
      <c r="D252" s="232"/>
      <c r="E252" s="232"/>
      <c r="F252" s="232"/>
      <c r="G252" s="232"/>
      <c r="H252" s="232"/>
      <c r="I252" s="232"/>
      <c r="J252" s="232"/>
      <c r="K252" s="232"/>
      <c r="L252" s="232"/>
      <c r="M252" s="232"/>
    </row>
    <row r="253" spans="1:13" ht="6" customHeight="1">
      <c r="A253" s="133"/>
      <c r="B253" s="255"/>
      <c r="C253" s="232"/>
      <c r="D253" s="232"/>
      <c r="E253" s="232"/>
      <c r="F253" s="232"/>
      <c r="G253" s="232"/>
      <c r="H253" s="232"/>
      <c r="I253" s="232"/>
      <c r="J253" s="232"/>
      <c r="K253" s="232"/>
      <c r="L253" s="232"/>
      <c r="M253" s="232"/>
    </row>
    <row r="254" spans="2:13" ht="17.25" customHeight="1">
      <c r="B254" s="307" t="s">
        <v>193</v>
      </c>
      <c r="C254" s="307"/>
      <c r="D254" s="307"/>
      <c r="E254" s="307"/>
      <c r="F254" s="307"/>
      <c r="G254" s="307"/>
      <c r="H254" s="307"/>
      <c r="I254" s="307"/>
      <c r="J254" s="307"/>
      <c r="K254" s="307"/>
      <c r="L254" s="307"/>
      <c r="M254" s="307"/>
    </row>
    <row r="255" spans="2:13" ht="16.5" customHeight="1">
      <c r="B255" s="232"/>
      <c r="C255" s="232"/>
      <c r="D255" s="232"/>
      <c r="E255" s="232"/>
      <c r="F255" s="232"/>
      <c r="G255" s="232"/>
      <c r="H255" s="232"/>
      <c r="I255" s="232"/>
      <c r="J255" s="232"/>
      <c r="K255" s="232"/>
      <c r="L255" s="232"/>
      <c r="M255" s="232"/>
    </row>
    <row r="256" spans="1:13" ht="12" customHeight="1">
      <c r="A256" s="133" t="s">
        <v>71</v>
      </c>
      <c r="B256" s="140" t="s">
        <v>54</v>
      </c>
      <c r="C256" s="143"/>
      <c r="D256" s="143"/>
      <c r="E256" s="143"/>
      <c r="F256" s="143"/>
      <c r="G256" s="143"/>
      <c r="H256" s="143"/>
      <c r="I256" s="143"/>
      <c r="J256" s="143"/>
      <c r="K256" s="143"/>
      <c r="L256" s="143"/>
      <c r="M256" s="143"/>
    </row>
    <row r="257" spans="1:13" ht="6.75" customHeight="1">
      <c r="A257" s="133"/>
      <c r="B257" s="140"/>
      <c r="C257" s="143"/>
      <c r="D257" s="143"/>
      <c r="E257" s="143"/>
      <c r="F257" s="143"/>
      <c r="G257" s="143"/>
      <c r="H257" s="143"/>
      <c r="I257" s="143"/>
      <c r="J257" s="143"/>
      <c r="K257" s="143"/>
      <c r="L257" s="143"/>
      <c r="M257" s="143"/>
    </row>
    <row r="258" spans="2:13" ht="18" customHeight="1">
      <c r="B258" s="350" t="s">
        <v>195</v>
      </c>
      <c r="C258" s="354"/>
      <c r="D258" s="354"/>
      <c r="E258" s="354"/>
      <c r="F258" s="354"/>
      <c r="G258" s="354"/>
      <c r="H258" s="354"/>
      <c r="I258" s="354"/>
      <c r="J258" s="354"/>
      <c r="K258" s="354"/>
      <c r="L258" s="354"/>
      <c r="M258" s="354"/>
    </row>
    <row r="259" ht="5.25" customHeight="1"/>
    <row r="260" spans="1:2" ht="15">
      <c r="A260" s="133" t="s">
        <v>74</v>
      </c>
      <c r="B260" s="140" t="s">
        <v>75</v>
      </c>
    </row>
    <row r="261" spans="1:2" ht="9" customHeight="1">
      <c r="A261" s="133"/>
      <c r="B261" s="140"/>
    </row>
    <row r="262" spans="2:13" ht="15">
      <c r="B262" s="292" t="s">
        <v>176</v>
      </c>
      <c r="C262" s="292"/>
      <c r="D262" s="292"/>
      <c r="E262" s="292"/>
      <c r="F262" s="292"/>
      <c r="G262" s="292"/>
      <c r="H262" s="292"/>
      <c r="I262" s="292"/>
      <c r="J262" s="292"/>
      <c r="K262" s="292"/>
      <c r="L262" s="292"/>
      <c r="M262" s="292"/>
    </row>
    <row r="264" spans="1:13" ht="12.75" customHeight="1" hidden="1">
      <c r="A264" s="133"/>
      <c r="B264" s="353"/>
      <c r="C264" s="353"/>
      <c r="D264" s="353"/>
      <c r="E264" s="353"/>
      <c r="F264" s="353"/>
      <c r="G264" s="353"/>
      <c r="H264" s="353"/>
      <c r="I264" s="353"/>
      <c r="J264" s="353"/>
      <c r="K264" s="353"/>
      <c r="L264" s="353"/>
      <c r="M264" s="353"/>
    </row>
    <row r="265" spans="2:13" ht="12.75" customHeight="1" hidden="1">
      <c r="B265" s="353"/>
      <c r="C265" s="353"/>
      <c r="D265" s="353"/>
      <c r="E265" s="353"/>
      <c r="F265" s="353"/>
      <c r="G265" s="353"/>
      <c r="H265" s="353"/>
      <c r="I265" s="353"/>
      <c r="J265" s="353"/>
      <c r="K265" s="353"/>
      <c r="L265" s="353"/>
      <c r="M265" s="353"/>
    </row>
    <row r="266" ht="0.75" customHeight="1"/>
    <row r="267" spans="1:2" ht="15">
      <c r="A267" s="133" t="s">
        <v>127</v>
      </c>
      <c r="B267" s="140" t="s">
        <v>56</v>
      </c>
    </row>
    <row r="268" ht="6" customHeight="1"/>
    <row r="269" spans="2:3" ht="15">
      <c r="B269" s="130" t="s">
        <v>63</v>
      </c>
      <c r="C269" s="256" t="s">
        <v>57</v>
      </c>
    </row>
    <row r="270" ht="6.75" customHeight="1"/>
    <row r="271" spans="3:13" ht="12.75" customHeight="1">
      <c r="C271" s="288" t="s">
        <v>177</v>
      </c>
      <c r="D271" s="288"/>
      <c r="E271" s="288"/>
      <c r="F271" s="288"/>
      <c r="G271" s="288"/>
      <c r="H271" s="288"/>
      <c r="I271" s="288"/>
      <c r="J271" s="288"/>
      <c r="K271" s="288"/>
      <c r="L271" s="288"/>
      <c r="M271" s="288"/>
    </row>
    <row r="272" spans="3:13" ht="14.25" customHeight="1">
      <c r="C272" s="288"/>
      <c r="D272" s="288"/>
      <c r="E272" s="288"/>
      <c r="F272" s="288"/>
      <c r="G272" s="288"/>
      <c r="H272" s="288"/>
      <c r="I272" s="288"/>
      <c r="J272" s="288"/>
      <c r="K272" s="288"/>
      <c r="L272" s="288"/>
      <c r="M272" s="288"/>
    </row>
    <row r="273" ht="6" customHeight="1" hidden="1"/>
    <row r="274" spans="3:13" ht="15" customHeight="1">
      <c r="C274" s="196"/>
      <c r="D274" s="196"/>
      <c r="E274" s="196"/>
      <c r="F274" s="196"/>
      <c r="G274" s="257"/>
      <c r="H274" s="257"/>
      <c r="J274" s="291" t="s">
        <v>72</v>
      </c>
      <c r="K274" s="291"/>
      <c r="L274" s="291" t="s">
        <v>167</v>
      </c>
      <c r="M274" s="291"/>
    </row>
    <row r="275" spans="8:13" ht="15">
      <c r="H275" s="196"/>
      <c r="J275" s="146" t="s">
        <v>247</v>
      </c>
      <c r="K275" s="146" t="s">
        <v>248</v>
      </c>
      <c r="L275" s="146" t="s">
        <v>247</v>
      </c>
      <c r="M275" s="146" t="s">
        <v>248</v>
      </c>
    </row>
    <row r="276" spans="3:13" ht="15">
      <c r="C276" s="356"/>
      <c r="D276" s="356"/>
      <c r="E276" s="356"/>
      <c r="F276" s="356"/>
      <c r="G276" s="356"/>
      <c r="H276" s="196"/>
      <c r="J276" s="150" t="s">
        <v>5</v>
      </c>
      <c r="K276" s="150" t="s">
        <v>5</v>
      </c>
      <c r="L276" s="150" t="s">
        <v>5</v>
      </c>
      <c r="M276" s="150" t="s">
        <v>5</v>
      </c>
    </row>
    <row r="277" spans="3:13" ht="15">
      <c r="C277" s="357" t="s">
        <v>285</v>
      </c>
      <c r="D277" s="357"/>
      <c r="E277" s="357"/>
      <c r="F277" s="357"/>
      <c r="G277" s="357"/>
      <c r="H277" s="196"/>
      <c r="I277" s="155"/>
      <c r="J277" s="156">
        <f>CIS!F38</f>
        <v>436995</v>
      </c>
      <c r="K277" s="156">
        <f>CIS!H38</f>
        <v>323604</v>
      </c>
      <c r="L277" s="156">
        <f>CIS!J38</f>
        <v>313373</v>
      </c>
      <c r="M277" s="156">
        <f>CIS!L38</f>
        <v>752515</v>
      </c>
    </row>
    <row r="278" spans="3:13" ht="15">
      <c r="C278" s="357" t="s">
        <v>73</v>
      </c>
      <c r="D278" s="357"/>
      <c r="E278" s="357"/>
      <c r="F278" s="357"/>
      <c r="G278" s="357"/>
      <c r="H278" s="196"/>
      <c r="J278" s="155">
        <f>163000000</f>
        <v>163000000</v>
      </c>
      <c r="K278" s="157">
        <v>163000000</v>
      </c>
      <c r="L278" s="156">
        <v>163000000</v>
      </c>
      <c r="M278" s="184">
        <v>163000000</v>
      </c>
    </row>
    <row r="279" spans="3:13" ht="14.25" customHeight="1">
      <c r="C279" s="357"/>
      <c r="D279" s="357"/>
      <c r="E279" s="357"/>
      <c r="F279" s="357"/>
      <c r="G279" s="357"/>
      <c r="H279" s="196"/>
      <c r="I279" s="184"/>
      <c r="J279" s="184"/>
      <c r="K279" s="156"/>
      <c r="L279" s="246"/>
      <c r="M279" s="184"/>
    </row>
    <row r="280" spans="3:13" ht="21" customHeight="1">
      <c r="C280" s="355" t="s">
        <v>286</v>
      </c>
      <c r="D280" s="355"/>
      <c r="E280" s="355"/>
      <c r="F280" s="355"/>
      <c r="G280" s="355"/>
      <c r="H280" s="243"/>
      <c r="I280" s="258"/>
      <c r="J280" s="258">
        <f>(J277/K278)*100</f>
        <v>0.26809509202453985</v>
      </c>
      <c r="K280" s="258">
        <f>(K277/K278)*100</f>
        <v>0.19853006134969325</v>
      </c>
      <c r="L280" s="258">
        <f>(L277/L278)*100</f>
        <v>0.19225337423312883</v>
      </c>
      <c r="M280" s="258">
        <f>(M277/M278)*100</f>
        <v>0.46166564417177913</v>
      </c>
    </row>
    <row r="281" spans="9:11" ht="4.5" customHeight="1">
      <c r="I281" s="145"/>
      <c r="J281" s="145"/>
      <c r="K281" s="145"/>
    </row>
    <row r="282" spans="2:3" ht="14.25" customHeight="1">
      <c r="B282" s="130" t="s">
        <v>64</v>
      </c>
      <c r="C282" s="256" t="s">
        <v>58</v>
      </c>
    </row>
    <row r="283" ht="6.75" customHeight="1"/>
    <row r="284" spans="3:13" ht="15">
      <c r="C284" s="307" t="s">
        <v>65</v>
      </c>
      <c r="D284" s="307"/>
      <c r="E284" s="307"/>
      <c r="F284" s="307"/>
      <c r="G284" s="307"/>
      <c r="H284" s="307"/>
      <c r="I284" s="307"/>
      <c r="J284" s="307"/>
      <c r="K284" s="307"/>
      <c r="L284" s="307"/>
      <c r="M284" s="307"/>
    </row>
    <row r="285" ht="11.25" customHeight="1"/>
    <row r="286" spans="1:2" ht="15">
      <c r="A286" s="133" t="s">
        <v>151</v>
      </c>
      <c r="B286" s="140" t="s">
        <v>238</v>
      </c>
    </row>
    <row r="287" ht="4.5" customHeight="1"/>
    <row r="288" ht="15.75" customHeight="1">
      <c r="B288" s="130" t="s">
        <v>289</v>
      </c>
    </row>
    <row r="289" ht="5.25" customHeight="1" hidden="1"/>
    <row r="290" spans="11:13" ht="14.25" customHeight="1">
      <c r="K290" s="300" t="s">
        <v>247</v>
      </c>
      <c r="L290" s="300"/>
      <c r="M290" s="300" t="s">
        <v>210</v>
      </c>
    </row>
    <row r="291" spans="11:13" ht="14.25" customHeight="1">
      <c r="K291" s="363" t="s">
        <v>5</v>
      </c>
      <c r="L291" s="300"/>
      <c r="M291" s="363" t="s">
        <v>5</v>
      </c>
    </row>
    <row r="292" ht="14.25" customHeight="1">
      <c r="B292" s="130" t="s">
        <v>239</v>
      </c>
    </row>
    <row r="293" spans="2:13" ht="14.25" customHeight="1">
      <c r="B293" s="273" t="s">
        <v>290</v>
      </c>
      <c r="K293" s="184">
        <v>1586580</v>
      </c>
      <c r="M293" s="184">
        <v>1823356</v>
      </c>
    </row>
    <row r="294" spans="2:13" ht="13.5" customHeight="1">
      <c r="B294" s="273" t="s">
        <v>291</v>
      </c>
      <c r="K294" s="159">
        <v>-10621</v>
      </c>
      <c r="M294" s="159">
        <v>65976</v>
      </c>
    </row>
    <row r="295" spans="2:13" ht="13.5" customHeight="1">
      <c r="B295" s="273"/>
      <c r="K295" s="156">
        <f>SUM(K293:K294)</f>
        <v>1575959</v>
      </c>
      <c r="M295" s="274">
        <f>SUM(M293:M294)</f>
        <v>1889332</v>
      </c>
    </row>
    <row r="296" ht="13.5" customHeight="1">
      <c r="B296" s="273"/>
    </row>
    <row r="297" spans="2:13" ht="13.5" customHeight="1">
      <c r="B297" s="130" t="s">
        <v>240</v>
      </c>
      <c r="K297" s="157">
        <v>0</v>
      </c>
      <c r="M297" s="275">
        <v>0</v>
      </c>
    </row>
    <row r="298" spans="2:13" ht="13.5" customHeight="1" thickBot="1">
      <c r="B298" s="130" t="s">
        <v>241</v>
      </c>
      <c r="K298" s="276">
        <f>SUM(K295:K297)</f>
        <v>1575959</v>
      </c>
      <c r="M298" s="276">
        <f>SUM(M295:M297)</f>
        <v>1889332</v>
      </c>
    </row>
    <row r="299" ht="13.5" customHeight="1" thickTop="1">
      <c r="B299" s="273"/>
    </row>
    <row r="300" ht="6" customHeight="1"/>
    <row r="301" ht="6" customHeight="1"/>
    <row r="302" ht="6" customHeight="1"/>
    <row r="303" spans="1:13" ht="14.25" customHeight="1">
      <c r="A303" s="133" t="s">
        <v>237</v>
      </c>
      <c r="B303" s="295" t="s">
        <v>128</v>
      </c>
      <c r="C303" s="295"/>
      <c r="D303" s="295"/>
      <c r="E303" s="295"/>
      <c r="F303" s="295"/>
      <c r="G303" s="295"/>
      <c r="H303" s="295"/>
      <c r="I303" s="295"/>
      <c r="J303" s="295"/>
      <c r="K303" s="295"/>
      <c r="L303" s="295"/>
      <c r="M303" s="295"/>
    </row>
    <row r="304" ht="12" customHeight="1"/>
    <row r="305" spans="2:13" ht="29.25" customHeight="1">
      <c r="B305" s="288" t="s">
        <v>268</v>
      </c>
      <c r="C305" s="288"/>
      <c r="D305" s="288"/>
      <c r="E305" s="288"/>
      <c r="F305" s="288"/>
      <c r="G305" s="288"/>
      <c r="H305" s="288"/>
      <c r="I305" s="288"/>
      <c r="J305" s="288"/>
      <c r="K305" s="288"/>
      <c r="L305" s="288"/>
      <c r="M305" s="288"/>
    </row>
    <row r="306" spans="2:13" s="241" customFormat="1" ht="15">
      <c r="B306" s="242"/>
      <c r="C306" s="242"/>
      <c r="D306" s="242"/>
      <c r="E306" s="242"/>
      <c r="F306" s="242"/>
      <c r="G306" s="242"/>
      <c r="H306" s="242"/>
      <c r="I306" s="242"/>
      <c r="J306" s="242"/>
      <c r="K306" s="242"/>
      <c r="L306" s="242"/>
      <c r="M306" s="242"/>
    </row>
    <row r="307" s="241" customFormat="1" ht="15"/>
    <row r="308" s="241" customFormat="1" ht="15"/>
    <row r="309" s="241" customFormat="1" ht="15"/>
    <row r="310" s="241" customFormat="1" ht="15"/>
    <row r="311" s="241" customFormat="1" ht="15"/>
    <row r="312" s="241" customFormat="1" ht="15">
      <c r="A312" s="240"/>
    </row>
    <row r="313" s="241" customFormat="1" ht="10.5" customHeight="1"/>
    <row r="314" s="241" customFormat="1" ht="13.5" customHeight="1"/>
    <row r="315" s="241" customFormat="1" ht="15"/>
    <row r="316" s="241" customFormat="1" ht="15"/>
    <row r="317" s="241" customFormat="1" ht="15"/>
    <row r="318" s="241" customFormat="1" ht="15">
      <c r="A318" s="240"/>
    </row>
    <row r="319" s="241" customFormat="1" ht="10.5" customHeight="1"/>
    <row r="320" s="241" customFormat="1" ht="15"/>
    <row r="321" s="241" customFormat="1" ht="15"/>
    <row r="322" s="241" customFormat="1" ht="15"/>
    <row r="323" s="241" customFormat="1" ht="15">
      <c r="A323" s="240"/>
    </row>
    <row r="324" s="241" customFormat="1" ht="10.5" customHeight="1"/>
    <row r="325" s="241" customFormat="1" ht="15"/>
    <row r="326" s="241" customFormat="1" ht="15"/>
    <row r="327" s="241" customFormat="1" ht="15"/>
    <row r="328" s="241" customFormat="1" ht="15">
      <c r="A328" s="240"/>
    </row>
    <row r="329" s="241" customFormat="1" ht="10.5" customHeight="1"/>
    <row r="330" s="241" customFormat="1" ht="15"/>
    <row r="331" s="241" customFormat="1" ht="15"/>
    <row r="332" s="241" customFormat="1" ht="15"/>
    <row r="333" s="241" customFormat="1" ht="15"/>
    <row r="334" s="241" customFormat="1" ht="15">
      <c r="A334" s="240"/>
    </row>
    <row r="335" s="241" customFormat="1" ht="10.5" customHeight="1"/>
    <row r="336" s="241" customFormat="1" ht="15"/>
    <row r="337" s="241" customFormat="1" ht="15"/>
    <row r="340" ht="15">
      <c r="A340" s="133"/>
    </row>
    <row r="341" ht="10.5" customHeight="1"/>
    <row r="344" spans="2:13" ht="15">
      <c r="B344" s="143"/>
      <c r="C344" s="143"/>
      <c r="D344" s="143"/>
      <c r="E344" s="143"/>
      <c r="F344" s="143"/>
      <c r="G344" s="143"/>
      <c r="H344" s="143"/>
      <c r="I344" s="143"/>
      <c r="J344" s="143"/>
      <c r="K344" s="143"/>
      <c r="L344" s="143"/>
      <c r="M344" s="143"/>
    </row>
    <row r="345" spans="2:13" ht="15">
      <c r="B345" s="143"/>
      <c r="C345" s="143"/>
      <c r="D345" s="143"/>
      <c r="E345" s="143"/>
      <c r="F345" s="143"/>
      <c r="G345" s="143"/>
      <c r="H345" s="143"/>
      <c r="I345" s="143"/>
      <c r="J345" s="143"/>
      <c r="K345" s="143"/>
      <c r="L345" s="143"/>
      <c r="M345" s="143"/>
    </row>
    <row r="346" s="169" customFormat="1" ht="14.25"/>
    <row r="347" s="169" customFormat="1" ht="14.25"/>
    <row r="348" s="169" customFormat="1" ht="14.25"/>
    <row r="349" s="169" customFormat="1" ht="14.25"/>
    <row r="350" s="169" customFormat="1" ht="14.25"/>
    <row r="351" s="169" customFormat="1" ht="14.25"/>
    <row r="352" s="169" customFormat="1" ht="14.25"/>
    <row r="353" s="169" customFormat="1" ht="14.25"/>
    <row r="354" s="169" customFormat="1" ht="14.25"/>
    <row r="355" s="169" customFormat="1" ht="14.25"/>
    <row r="356" s="169" customFormat="1" ht="14.25"/>
    <row r="357" s="169" customFormat="1" ht="14.25"/>
    <row r="358" s="169" customFormat="1" ht="14.25"/>
    <row r="359" s="169" customFormat="1" ht="14.25"/>
    <row r="360" s="169" customFormat="1" ht="14.25"/>
    <row r="361" s="169" customFormat="1" ht="14.25"/>
    <row r="362" s="169" customFormat="1" ht="14.25"/>
    <row r="363" s="169" customFormat="1" ht="14.25"/>
    <row r="364" s="169" customFormat="1" ht="14.25"/>
    <row r="365" s="169" customFormat="1" ht="14.25"/>
    <row r="366" s="169" customFormat="1" ht="14.25"/>
    <row r="367" s="169" customFormat="1" ht="14.25"/>
    <row r="368" s="169" customFormat="1" ht="14.25"/>
    <row r="369" s="169" customFormat="1" ht="14.25"/>
    <row r="370" s="169" customFormat="1" ht="14.25"/>
    <row r="371" s="169" customFormat="1" ht="14.25"/>
    <row r="372" s="169" customFormat="1" ht="14.25"/>
    <row r="373" s="169" customFormat="1" ht="14.25"/>
    <row r="374" s="169" customFormat="1" ht="14.25"/>
    <row r="375" s="169" customFormat="1" ht="14.25"/>
    <row r="376" s="169" customFormat="1" ht="14.25"/>
    <row r="377" s="169" customFormat="1" ht="14.25"/>
    <row r="378" s="169" customFormat="1" ht="14.25"/>
    <row r="379" s="169" customFormat="1" ht="14.25"/>
    <row r="380" s="169" customFormat="1" ht="14.25"/>
    <row r="381" s="169" customFormat="1" ht="14.25"/>
    <row r="382" s="169" customFormat="1" ht="14.25"/>
    <row r="383" s="169" customFormat="1" ht="14.25"/>
    <row r="384" s="169" customFormat="1" ht="14.25"/>
    <row r="385" s="169" customFormat="1" ht="14.25"/>
    <row r="386" s="169" customFormat="1" ht="14.25"/>
    <row r="387" s="169" customFormat="1" ht="14.25"/>
    <row r="388" s="169" customFormat="1" ht="14.25"/>
    <row r="389" s="169" customFormat="1" ht="14.25"/>
    <row r="390" s="169" customFormat="1" ht="14.25"/>
    <row r="391" s="169" customFormat="1" ht="14.25"/>
    <row r="392" s="169" customFormat="1" ht="14.25"/>
    <row r="393" s="169" customFormat="1" ht="14.25"/>
    <row r="394" s="169" customFormat="1" ht="14.25"/>
    <row r="395" s="169" customFormat="1" ht="14.25"/>
    <row r="396" s="169" customFormat="1" ht="14.25"/>
    <row r="397" s="169" customFormat="1" ht="14.25"/>
    <row r="398" s="169" customFormat="1" ht="14.25"/>
    <row r="399" s="169" customFormat="1" ht="14.25"/>
    <row r="400" s="169" customFormat="1" ht="14.25"/>
    <row r="401" s="169" customFormat="1" ht="14.25"/>
    <row r="402" s="169" customFormat="1" ht="14.25"/>
    <row r="403" s="169" customFormat="1" ht="14.25"/>
    <row r="404" s="169" customFormat="1" ht="14.25"/>
    <row r="405" s="169" customFormat="1" ht="14.25"/>
    <row r="406" s="169" customFormat="1" ht="14.25"/>
    <row r="407" s="169" customFormat="1" ht="14.25"/>
    <row r="408" s="169" customFormat="1" ht="14.25"/>
    <row r="409" s="169" customFormat="1" ht="14.25"/>
    <row r="410" s="169" customFormat="1" ht="14.25"/>
    <row r="411" s="169" customFormat="1" ht="14.25"/>
    <row r="412" s="169" customFormat="1" ht="14.25"/>
    <row r="413" s="169" customFormat="1" ht="14.25"/>
    <row r="414" s="169" customFormat="1" ht="14.25"/>
    <row r="415" s="169" customFormat="1" ht="14.25"/>
    <row r="416" s="169" customFormat="1" ht="14.25"/>
    <row r="417" s="169" customFormat="1" ht="14.25"/>
    <row r="418" s="169" customFormat="1" ht="14.25"/>
    <row r="419" s="169" customFormat="1" ht="14.25"/>
    <row r="420" s="169" customFormat="1" ht="14.25"/>
    <row r="421" s="169" customFormat="1" ht="14.25"/>
    <row r="422" s="169" customFormat="1" ht="14.25"/>
    <row r="423" s="169" customFormat="1" ht="14.25"/>
    <row r="424" s="169" customFormat="1" ht="14.25"/>
    <row r="425" s="169" customFormat="1" ht="14.25"/>
    <row r="426" s="169" customFormat="1" ht="14.25"/>
    <row r="427" s="169" customFormat="1" ht="14.25"/>
    <row r="428" s="169" customFormat="1" ht="14.25"/>
    <row r="429" s="169" customFormat="1" ht="14.25"/>
    <row r="430" s="169" customFormat="1" ht="14.25"/>
    <row r="431" s="169" customFormat="1" ht="14.25"/>
    <row r="432" s="169" customFormat="1" ht="14.25"/>
    <row r="433" s="169" customFormat="1" ht="14.25"/>
    <row r="434" s="169" customFormat="1" ht="14.25"/>
    <row r="435" s="169" customFormat="1" ht="14.25"/>
    <row r="436" s="169" customFormat="1" ht="14.25"/>
    <row r="437" s="169" customFormat="1" ht="14.25"/>
    <row r="438" s="169" customFormat="1" ht="14.25"/>
    <row r="439" s="169" customFormat="1" ht="14.25"/>
    <row r="440" s="169" customFormat="1" ht="14.25"/>
    <row r="441" s="169" customFormat="1" ht="14.25"/>
    <row r="442" s="169" customFormat="1" ht="14.25"/>
    <row r="443" s="169" customFormat="1" ht="14.25"/>
    <row r="444" s="169" customFormat="1" ht="14.25"/>
    <row r="445" s="169" customFormat="1" ht="14.25"/>
    <row r="446" s="169" customFormat="1" ht="14.25"/>
    <row r="447" s="169" customFormat="1" ht="14.25"/>
    <row r="448" s="169" customFormat="1" ht="14.25"/>
    <row r="449" s="169" customFormat="1" ht="14.25"/>
    <row r="450" s="169" customFormat="1" ht="14.25"/>
    <row r="451" s="169" customFormat="1" ht="14.25"/>
    <row r="452" s="169" customFormat="1" ht="14.25"/>
    <row r="453" s="169" customFormat="1" ht="14.25"/>
    <row r="454" s="169" customFormat="1" ht="14.25"/>
    <row r="455" s="169" customFormat="1" ht="14.25"/>
    <row r="456" s="169" customFormat="1" ht="14.25"/>
    <row r="457" s="169" customFormat="1" ht="14.25"/>
    <row r="458" s="169" customFormat="1" ht="14.25"/>
    <row r="459" s="169" customFormat="1" ht="14.25"/>
    <row r="460" s="169" customFormat="1" ht="14.25"/>
    <row r="461" s="169" customFormat="1" ht="14.25"/>
    <row r="462" s="169" customFormat="1" ht="14.25"/>
    <row r="463" s="169" customFormat="1" ht="14.25"/>
    <row r="464" s="169" customFormat="1" ht="14.25"/>
    <row r="465" s="169" customFormat="1" ht="14.25"/>
    <row r="466" s="169" customFormat="1" ht="14.25"/>
    <row r="467" s="169" customFormat="1" ht="14.25"/>
    <row r="468" s="169" customFormat="1" ht="14.25"/>
    <row r="469" s="169" customFormat="1" ht="14.25"/>
    <row r="470" s="169" customFormat="1" ht="14.25"/>
    <row r="471" s="169" customFormat="1" ht="14.25"/>
    <row r="472" s="169" customFormat="1" ht="14.25"/>
    <row r="473" s="169" customFormat="1" ht="14.25"/>
    <row r="474" s="169" customFormat="1" ht="14.25"/>
    <row r="475" s="169" customFormat="1" ht="14.25"/>
    <row r="476" s="169" customFormat="1" ht="14.25"/>
    <row r="477" s="169" customFormat="1" ht="14.25"/>
    <row r="478" s="169" customFormat="1" ht="14.25"/>
    <row r="479" s="169" customFormat="1" ht="14.25"/>
    <row r="480" s="169" customFormat="1" ht="14.25"/>
    <row r="481" s="169" customFormat="1" ht="14.25"/>
    <row r="482" s="169" customFormat="1" ht="14.25"/>
    <row r="483" s="169" customFormat="1" ht="14.25"/>
    <row r="484" s="169" customFormat="1" ht="14.25"/>
    <row r="485" s="169" customFormat="1" ht="14.25"/>
    <row r="486" s="169" customFormat="1" ht="14.25"/>
    <row r="487" s="169" customFormat="1" ht="14.25"/>
    <row r="488" s="169" customFormat="1" ht="14.25"/>
    <row r="489" s="169" customFormat="1" ht="14.25"/>
    <row r="490" s="169" customFormat="1" ht="14.25"/>
    <row r="491" s="169" customFormat="1" ht="14.25"/>
    <row r="492" s="169" customFormat="1" ht="14.25"/>
    <row r="493" s="169" customFormat="1" ht="14.25"/>
    <row r="494" s="169" customFormat="1" ht="14.25"/>
    <row r="495" s="169" customFormat="1" ht="14.25"/>
    <row r="496" s="169" customFormat="1" ht="14.25"/>
    <row r="497" s="169" customFormat="1" ht="14.25"/>
    <row r="498" s="169" customFormat="1" ht="14.25"/>
    <row r="499" s="169" customFormat="1" ht="14.25"/>
    <row r="500" s="169" customFormat="1" ht="14.25"/>
    <row r="501" s="169" customFormat="1" ht="14.25"/>
    <row r="502" s="169" customFormat="1" ht="14.25"/>
    <row r="503" s="169" customFormat="1" ht="14.25"/>
    <row r="504" s="169" customFormat="1" ht="14.25"/>
    <row r="505" s="169" customFormat="1" ht="14.25"/>
    <row r="506" s="169" customFormat="1" ht="14.25"/>
    <row r="507" s="169" customFormat="1" ht="14.25"/>
    <row r="508" s="169" customFormat="1" ht="14.25"/>
    <row r="509" s="169" customFormat="1" ht="14.25"/>
    <row r="510" s="169" customFormat="1" ht="14.25"/>
    <row r="511" s="169" customFormat="1" ht="14.25"/>
    <row r="512" s="169" customFormat="1" ht="14.25"/>
    <row r="513" s="169" customFormat="1" ht="14.25"/>
    <row r="514" s="169" customFormat="1" ht="14.25"/>
    <row r="515" s="169" customFormat="1" ht="14.25"/>
    <row r="516" s="169" customFormat="1" ht="14.25"/>
    <row r="517" s="169" customFormat="1" ht="14.25"/>
    <row r="518" s="169" customFormat="1" ht="14.25"/>
    <row r="519" s="169" customFormat="1" ht="14.25"/>
    <row r="520" s="169" customFormat="1" ht="14.25"/>
    <row r="521" s="169" customFormat="1" ht="14.25"/>
    <row r="522" s="169" customFormat="1" ht="14.25"/>
    <row r="523" s="169" customFormat="1" ht="14.25"/>
    <row r="524" s="169" customFormat="1" ht="14.25"/>
    <row r="525" s="169" customFormat="1" ht="14.25"/>
    <row r="526" s="169" customFormat="1" ht="14.25"/>
    <row r="527" s="169" customFormat="1" ht="14.25"/>
    <row r="528" s="169" customFormat="1" ht="14.25"/>
    <row r="529" s="169" customFormat="1" ht="14.25"/>
    <row r="530" s="169" customFormat="1" ht="14.25"/>
    <row r="531" s="169" customFormat="1" ht="14.25"/>
    <row r="532" s="169" customFormat="1" ht="14.25"/>
    <row r="533" s="169" customFormat="1" ht="14.25"/>
    <row r="534" s="169" customFormat="1" ht="14.25"/>
    <row r="535" s="169" customFormat="1" ht="14.25"/>
    <row r="536" s="169" customFormat="1" ht="14.25"/>
    <row r="537" s="169" customFormat="1" ht="14.25"/>
    <row r="538" s="169" customFormat="1" ht="14.25"/>
    <row r="539" s="169" customFormat="1" ht="14.25"/>
    <row r="540" s="169" customFormat="1" ht="14.25"/>
    <row r="541" s="169" customFormat="1" ht="14.25"/>
    <row r="542" s="169" customFormat="1" ht="14.25"/>
    <row r="543" s="169" customFormat="1" ht="14.25"/>
    <row r="544" s="169" customFormat="1" ht="14.25"/>
    <row r="545" s="169" customFormat="1" ht="14.25"/>
    <row r="546" s="169" customFormat="1" ht="14.25"/>
  </sheetData>
  <mergeCells count="163">
    <mergeCell ref="B81:E81"/>
    <mergeCell ref="L86:M86"/>
    <mergeCell ref="B91:M91"/>
    <mergeCell ref="G85:H85"/>
    <mergeCell ref="G88:H88"/>
    <mergeCell ref="I88:K88"/>
    <mergeCell ref="L88:M88"/>
    <mergeCell ref="G86:H86"/>
    <mergeCell ref="I86:K86"/>
    <mergeCell ref="G84:H84"/>
    <mergeCell ref="I84:K84"/>
    <mergeCell ref="L84:M84"/>
    <mergeCell ref="L77:M77"/>
    <mergeCell ref="G101:H101"/>
    <mergeCell ref="G80:H80"/>
    <mergeCell ref="I80:K80"/>
    <mergeCell ref="L80:M80"/>
    <mergeCell ref="L98:M98"/>
    <mergeCell ref="G97:H97"/>
    <mergeCell ref="L95:M95"/>
    <mergeCell ref="L101:M101"/>
    <mergeCell ref="L96:M96"/>
    <mergeCell ref="I101:K101"/>
    <mergeCell ref="B102:E102"/>
    <mergeCell ref="G106:H106"/>
    <mergeCell ref="G107:H107"/>
    <mergeCell ref="G105:H105"/>
    <mergeCell ref="L67:M67"/>
    <mergeCell ref="L68:M68"/>
    <mergeCell ref="I74:K74"/>
    <mergeCell ref="G75:H75"/>
    <mergeCell ref="I75:K75"/>
    <mergeCell ref="L75:M75"/>
    <mergeCell ref="I67:K67"/>
    <mergeCell ref="G68:H68"/>
    <mergeCell ref="B34:M34"/>
    <mergeCell ref="B52:M52"/>
    <mergeCell ref="B57:M57"/>
    <mergeCell ref="B48:M48"/>
    <mergeCell ref="B38:M38"/>
    <mergeCell ref="B150:H150"/>
    <mergeCell ref="B49:M49"/>
    <mergeCell ref="B50:M50"/>
    <mergeCell ref="B54:M55"/>
    <mergeCell ref="G70:H70"/>
    <mergeCell ref="G67:H67"/>
    <mergeCell ref="G69:H69"/>
    <mergeCell ref="B148:G148"/>
    <mergeCell ref="B59:M59"/>
    <mergeCell ref="J143:K143"/>
    <mergeCell ref="B182:D182"/>
    <mergeCell ref="B153:H153"/>
    <mergeCell ref="B154:G154"/>
    <mergeCell ref="F163:I163"/>
    <mergeCell ref="B157:M157"/>
    <mergeCell ref="B238:M238"/>
    <mergeCell ref="B204:M204"/>
    <mergeCell ref="B206:M206"/>
    <mergeCell ref="B234:M234"/>
    <mergeCell ref="B236:M237"/>
    <mergeCell ref="B210:M211"/>
    <mergeCell ref="L216:M216"/>
    <mergeCell ref="J216:K216"/>
    <mergeCell ref="J274:K274"/>
    <mergeCell ref="B303:M303"/>
    <mergeCell ref="B250:M250"/>
    <mergeCell ref="B258:M258"/>
    <mergeCell ref="C280:G280"/>
    <mergeCell ref="C276:G276"/>
    <mergeCell ref="C278:G278"/>
    <mergeCell ref="C277:G277"/>
    <mergeCell ref="C271:M272"/>
    <mergeCell ref="C279:G279"/>
    <mergeCell ref="L274:M274"/>
    <mergeCell ref="B305:M305"/>
    <mergeCell ref="B63:M63"/>
    <mergeCell ref="B112:M112"/>
    <mergeCell ref="B115:M115"/>
    <mergeCell ref="B117:M117"/>
    <mergeCell ref="C284:M284"/>
    <mergeCell ref="B264:M265"/>
    <mergeCell ref="B246:M246"/>
    <mergeCell ref="B65:M65"/>
    <mergeCell ref="L69:M69"/>
    <mergeCell ref="B25:M25"/>
    <mergeCell ref="B12:M13"/>
    <mergeCell ref="B262:M262"/>
    <mergeCell ref="B254:M254"/>
    <mergeCell ref="B242:M242"/>
    <mergeCell ref="B61:M61"/>
    <mergeCell ref="B203:M203"/>
    <mergeCell ref="B46:M46"/>
    <mergeCell ref="B14:M15"/>
    <mergeCell ref="B17:M18"/>
    <mergeCell ref="B19:M19"/>
    <mergeCell ref="B20:M20"/>
    <mergeCell ref="B21:M21"/>
    <mergeCell ref="B22:M22"/>
    <mergeCell ref="B26:M26"/>
    <mergeCell ref="B27:M27"/>
    <mergeCell ref="B28:M28"/>
    <mergeCell ref="B31:M31"/>
    <mergeCell ref="B29:M29"/>
    <mergeCell ref="B30:M30"/>
    <mergeCell ref="B32:M32"/>
    <mergeCell ref="B42:M42"/>
    <mergeCell ref="G95:H95"/>
    <mergeCell ref="G96:H96"/>
    <mergeCell ref="I70:K70"/>
    <mergeCell ref="G76:H76"/>
    <mergeCell ref="I76:K76"/>
    <mergeCell ref="G78:H78"/>
    <mergeCell ref="I78:K78"/>
    <mergeCell ref="I77:K77"/>
    <mergeCell ref="L70:M70"/>
    <mergeCell ref="I68:K68"/>
    <mergeCell ref="I69:K69"/>
    <mergeCell ref="L105:M105"/>
    <mergeCell ref="I94:K94"/>
    <mergeCell ref="I95:K95"/>
    <mergeCell ref="I96:K96"/>
    <mergeCell ref="L76:M76"/>
    <mergeCell ref="L78:M78"/>
    <mergeCell ref="I83:K83"/>
    <mergeCell ref="B199:M199"/>
    <mergeCell ref="B186:M186"/>
    <mergeCell ref="B194:M194"/>
    <mergeCell ref="B195:M195"/>
    <mergeCell ref="B196:M196"/>
    <mergeCell ref="L143:M143"/>
    <mergeCell ref="B127:M127"/>
    <mergeCell ref="B126:M126"/>
    <mergeCell ref="B131:M131"/>
    <mergeCell ref="B135:F135"/>
    <mergeCell ref="B133:F133"/>
    <mergeCell ref="B142:M142"/>
    <mergeCell ref="B114:M114"/>
    <mergeCell ref="B123:M123"/>
    <mergeCell ref="B119:M119"/>
    <mergeCell ref="I105:K105"/>
    <mergeCell ref="L107:M107"/>
    <mergeCell ref="I107:K107"/>
    <mergeCell ref="G109:H109"/>
    <mergeCell ref="I104:K104"/>
    <mergeCell ref="B201:M201"/>
    <mergeCell ref="B213:M213"/>
    <mergeCell ref="B137:F137"/>
    <mergeCell ref="B139:H139"/>
    <mergeCell ref="A158:M159"/>
    <mergeCell ref="B151:G151"/>
    <mergeCell ref="B185:M185"/>
    <mergeCell ref="K163:M163"/>
    <mergeCell ref="B147:G147"/>
    <mergeCell ref="B146:G146"/>
    <mergeCell ref="B125:M125"/>
    <mergeCell ref="B124:M124"/>
    <mergeCell ref="L97:M97"/>
    <mergeCell ref="L99:M99"/>
    <mergeCell ref="I97:K97"/>
    <mergeCell ref="L109:M109"/>
    <mergeCell ref="I109:K109"/>
    <mergeCell ref="G99:H99"/>
    <mergeCell ref="I99:K99"/>
  </mergeCells>
  <printOptions/>
  <pageMargins left="0.4724409448818898" right="0" top="0.2362204724409449" bottom="0" header="0.25" footer="0.2"/>
  <pageSetup horizontalDpi="600" verticalDpi="600" orientation="portrait" paperSize="9" scale="75" r:id="rId2"/>
  <headerFooter alignWithMargins="0">
    <oddFooter>&amp;R
</oddFooter>
  </headerFooter>
  <rowBreaks count="4" manualBreakCount="4">
    <brk id="89" max="12" man="1"/>
    <brk id="157" max="255" man="1"/>
    <brk id="209" max="255" man="1"/>
    <brk id="2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ph_lim</cp:lastModifiedBy>
  <cp:lastPrinted>2011-08-17T01:27:24Z</cp:lastPrinted>
  <dcterms:created xsi:type="dcterms:W3CDTF">2005-11-28T06:27:33Z</dcterms:created>
  <dcterms:modified xsi:type="dcterms:W3CDTF">2011-08-18T09:11:02Z</dcterms:modified>
  <cp:category/>
  <cp:version/>
  <cp:contentType/>
  <cp:contentStatus/>
</cp:coreProperties>
</file>